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xr:revisionPtr revIDLastSave="0" documentId="8_{345B7FFE-C352-48F9-9721-CC81E01B5F2A}" xr6:coauthVersionLast="36" xr6:coauthVersionMax="36" xr10:uidLastSave="{00000000-0000-0000-0000-000000000000}"/>
  <bookViews>
    <workbookView xWindow="-105" yWindow="-105" windowWidth="19425" windowHeight="10425" tabRatio="786" activeTab="2" xr2:uid="{00000000-000D-0000-FFFF-FFFF00000000}"/>
  </bookViews>
  <sheets>
    <sheet name="Пример заполнения" sheetId="17" r:id="rId1"/>
    <sheet name="Оценка (график платежей)" sheetId="16" r:id="rId2"/>
    <sheet name="Оценка (ЗП)" sheetId="18" r:id="rId3"/>
  </sheets>
  <calcPr calcId="191029"/>
</workbook>
</file>

<file path=xl/calcChain.xml><?xml version="1.0" encoding="utf-8"?>
<calcChain xmlns="http://schemas.openxmlformats.org/spreadsheetml/2006/main">
  <c r="I87" i="18" l="1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E5" i="18"/>
  <c r="E4" i="18"/>
  <c r="F4" i="18" s="1"/>
  <c r="H4" i="18" s="1"/>
  <c r="C4" i="18"/>
  <c r="C5" i="18" s="1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C5" i="16"/>
  <c r="C4" i="16"/>
  <c r="D4" i="16" s="1"/>
  <c r="E4" i="16" s="1"/>
  <c r="E5" i="16" s="1"/>
  <c r="E6" i="16" s="1"/>
  <c r="L14" i="17"/>
  <c r="I14" i="17"/>
  <c r="D14" i="17"/>
  <c r="I13" i="17"/>
  <c r="D13" i="17"/>
  <c r="I12" i="17"/>
  <c r="D12" i="17"/>
  <c r="L11" i="17"/>
  <c r="I11" i="17"/>
  <c r="D11" i="17"/>
  <c r="L10" i="17"/>
  <c r="I10" i="17"/>
  <c r="D10" i="17"/>
  <c r="I9" i="17"/>
  <c r="D9" i="17"/>
  <c r="I8" i="17"/>
  <c r="D8" i="17"/>
  <c r="L7" i="17"/>
  <c r="K7" i="17" s="1"/>
  <c r="I7" i="17"/>
  <c r="D7" i="17"/>
  <c r="L6" i="17"/>
  <c r="K6" i="17" s="1"/>
  <c r="I6" i="17"/>
  <c r="D6" i="17"/>
  <c r="L5" i="17"/>
  <c r="K5" i="17" s="1"/>
  <c r="I5" i="17"/>
  <c r="D5" i="17"/>
  <c r="L4" i="17"/>
  <c r="K4" i="17" s="1"/>
  <c r="E4" i="17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F14" i="17" s="1"/>
  <c r="H14" i="17" s="1"/>
  <c r="D4" i="17"/>
  <c r="C4" i="17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E7" i="16" l="1"/>
  <c r="F11" i="17"/>
  <c r="H11" i="17" s="1"/>
  <c r="L12" i="17"/>
  <c r="K12" i="17" s="1"/>
  <c r="C6" i="16"/>
  <c r="L5" i="16"/>
  <c r="F6" i="17"/>
  <c r="H6" i="17" s="1"/>
  <c r="F8" i="17"/>
  <c r="H8" i="17" s="1"/>
  <c r="L9" i="17"/>
  <c r="K10" i="17" s="1"/>
  <c r="F10" i="17"/>
  <c r="H10" i="17" s="1"/>
  <c r="F5" i="16"/>
  <c r="H5" i="16" s="1"/>
  <c r="F4" i="17"/>
  <c r="H4" i="17" s="1"/>
  <c r="F5" i="17"/>
  <c r="H5" i="17" s="1"/>
  <c r="F13" i="17"/>
  <c r="H13" i="17" s="1"/>
  <c r="F7" i="17"/>
  <c r="H7" i="17" s="1"/>
  <c r="L8" i="17"/>
  <c r="K8" i="17" s="1"/>
  <c r="F4" i="16"/>
  <c r="H4" i="16" s="1"/>
  <c r="F9" i="17"/>
  <c r="H9" i="17" s="1"/>
  <c r="K11" i="17"/>
  <c r="F12" i="17"/>
  <c r="H12" i="17" s="1"/>
  <c r="L13" i="17"/>
  <c r="K13" i="17" s="1"/>
  <c r="L4" i="16"/>
  <c r="K4" i="16" s="1"/>
  <c r="C6" i="18"/>
  <c r="L5" i="18"/>
  <c r="F5" i="18"/>
  <c r="H5" i="18" s="1"/>
  <c r="L4" i="18"/>
  <c r="K4" i="18" s="1"/>
  <c r="E6" i="18"/>
  <c r="K5" i="16" l="1"/>
  <c r="C7" i="16"/>
  <c r="L6" i="16"/>
  <c r="K6" i="16" s="1"/>
  <c r="C7" i="18"/>
  <c r="L6" i="18"/>
  <c r="K6" i="18" s="1"/>
  <c r="K14" i="17"/>
  <c r="F6" i="18"/>
  <c r="H6" i="18" s="1"/>
  <c r="E7" i="18"/>
  <c r="K5" i="18"/>
  <c r="K9" i="17"/>
  <c r="E8" i="16"/>
  <c r="F7" i="16"/>
  <c r="H7" i="16" s="1"/>
  <c r="F6" i="16"/>
  <c r="H6" i="16" s="1"/>
  <c r="F7" i="18" l="1"/>
  <c r="H7" i="18" s="1"/>
  <c r="E8" i="18"/>
  <c r="L7" i="18"/>
  <c r="K7" i="18" s="1"/>
  <c r="C8" i="18"/>
  <c r="E9" i="16"/>
  <c r="L7" i="16"/>
  <c r="K7" i="16" s="1"/>
  <c r="C8" i="16"/>
  <c r="L8" i="16" l="1"/>
  <c r="K8" i="16" s="1"/>
  <c r="C9" i="16"/>
  <c r="F9" i="16"/>
  <c r="H9" i="16" s="1"/>
  <c r="E10" i="16"/>
  <c r="F8" i="16"/>
  <c r="H8" i="16" s="1"/>
  <c r="C9" i="18"/>
  <c r="L8" i="18"/>
  <c r="K8" i="18" s="1"/>
  <c r="F8" i="18"/>
  <c r="H8" i="18" s="1"/>
  <c r="E9" i="18"/>
  <c r="E10" i="18" l="1"/>
  <c r="F9" i="18"/>
  <c r="H9" i="18" s="1"/>
  <c r="C10" i="18"/>
  <c r="L9" i="18"/>
  <c r="K9" i="18" s="1"/>
  <c r="E11" i="16"/>
  <c r="C10" i="16"/>
  <c r="L9" i="16"/>
  <c r="K9" i="16" s="1"/>
  <c r="C11" i="16" l="1"/>
  <c r="L10" i="16"/>
  <c r="K10" i="16" s="1"/>
  <c r="F10" i="16"/>
  <c r="H10" i="16" s="1"/>
  <c r="E12" i="16"/>
  <c r="C11" i="18"/>
  <c r="L10" i="18"/>
  <c r="K10" i="18" s="1"/>
  <c r="E11" i="18"/>
  <c r="F10" i="18"/>
  <c r="H10" i="18" s="1"/>
  <c r="C12" i="16" l="1"/>
  <c r="F12" i="16" s="1"/>
  <c r="H12" i="16" s="1"/>
  <c r="L11" i="16"/>
  <c r="K11" i="16" s="1"/>
  <c r="F11" i="16"/>
  <c r="H11" i="16" s="1"/>
  <c r="E13" i="16"/>
  <c r="F11" i="18"/>
  <c r="H11" i="18" s="1"/>
  <c r="E12" i="18"/>
  <c r="C12" i="18"/>
  <c r="L11" i="18"/>
  <c r="K11" i="18" s="1"/>
  <c r="C13" i="18" l="1"/>
  <c r="L12" i="18"/>
  <c r="K12" i="18" s="1"/>
  <c r="F12" i="18"/>
  <c r="H12" i="18" s="1"/>
  <c r="E13" i="18"/>
  <c r="E14" i="16"/>
  <c r="L12" i="16"/>
  <c r="K12" i="16" s="1"/>
  <c r="C13" i="16"/>
  <c r="C14" i="16" l="1"/>
  <c r="L13" i="16"/>
  <c r="K13" i="16" s="1"/>
  <c r="E15" i="16"/>
  <c r="F13" i="16"/>
  <c r="H13" i="16" s="1"/>
  <c r="F13" i="18"/>
  <c r="H13" i="18" s="1"/>
  <c r="E14" i="18"/>
  <c r="C14" i="18"/>
  <c r="L13" i="18"/>
  <c r="K13" i="18" s="1"/>
  <c r="C15" i="18" l="1"/>
  <c r="L14" i="18"/>
  <c r="K14" i="18" s="1"/>
  <c r="E16" i="16"/>
  <c r="C15" i="16"/>
  <c r="L14" i="16"/>
  <c r="K14" i="16" s="1"/>
  <c r="F14" i="18"/>
  <c r="H14" i="18" s="1"/>
  <c r="E15" i="18"/>
  <c r="F14" i="16"/>
  <c r="H14" i="16" s="1"/>
  <c r="F15" i="18" l="1"/>
  <c r="H15" i="18" s="1"/>
  <c r="E16" i="18"/>
  <c r="C16" i="16"/>
  <c r="L15" i="16"/>
  <c r="K15" i="16" s="1"/>
  <c r="F15" i="16"/>
  <c r="H15" i="16" s="1"/>
  <c r="F16" i="16"/>
  <c r="H16" i="16" s="1"/>
  <c r="E17" i="16"/>
  <c r="L15" i="18"/>
  <c r="K15" i="18" s="1"/>
  <c r="C16" i="18"/>
  <c r="C17" i="18" l="1"/>
  <c r="L16" i="18"/>
  <c r="K16" i="18" s="1"/>
  <c r="E18" i="16"/>
  <c r="L16" i="16"/>
  <c r="K16" i="16" s="1"/>
  <c r="C17" i="16"/>
  <c r="F16" i="18"/>
  <c r="H16" i="18" s="1"/>
  <c r="E17" i="18"/>
  <c r="E18" i="18" l="1"/>
  <c r="F17" i="18"/>
  <c r="H17" i="18" s="1"/>
  <c r="E19" i="16"/>
  <c r="C18" i="16"/>
  <c r="F18" i="16" s="1"/>
  <c r="H18" i="16" s="1"/>
  <c r="L17" i="16"/>
  <c r="K17" i="16" s="1"/>
  <c r="F17" i="16"/>
  <c r="H17" i="16" s="1"/>
  <c r="C18" i="18"/>
  <c r="L17" i="18"/>
  <c r="K17" i="18" s="1"/>
  <c r="E19" i="18" l="1"/>
  <c r="F18" i="18"/>
  <c r="H18" i="18" s="1"/>
  <c r="C19" i="18"/>
  <c r="L18" i="18"/>
  <c r="K18" i="18" s="1"/>
  <c r="C19" i="16"/>
  <c r="L18" i="16"/>
  <c r="K18" i="16" s="1"/>
  <c r="E20" i="16"/>
  <c r="F19" i="16"/>
  <c r="H19" i="16" s="1"/>
  <c r="F19" i="18" l="1"/>
  <c r="H19" i="18" s="1"/>
  <c r="E20" i="18"/>
  <c r="E21" i="16"/>
  <c r="C20" i="16"/>
  <c r="L19" i="16"/>
  <c r="K19" i="16" s="1"/>
  <c r="C20" i="18"/>
  <c r="L19" i="18"/>
  <c r="K19" i="18" s="1"/>
  <c r="E22" i="16" l="1"/>
  <c r="C21" i="18"/>
  <c r="L20" i="18"/>
  <c r="K20" i="18" s="1"/>
  <c r="L20" i="16"/>
  <c r="K20" i="16" s="1"/>
  <c r="C21" i="16"/>
  <c r="F20" i="16"/>
  <c r="H20" i="16" s="1"/>
  <c r="F20" i="18"/>
  <c r="H20" i="18" s="1"/>
  <c r="E21" i="18"/>
  <c r="C22" i="18" l="1"/>
  <c r="L21" i="18"/>
  <c r="K21" i="18" s="1"/>
  <c r="E23" i="16"/>
  <c r="C22" i="16"/>
  <c r="L21" i="16"/>
  <c r="K21" i="16" s="1"/>
  <c r="F21" i="18"/>
  <c r="H21" i="18" s="1"/>
  <c r="E22" i="18"/>
  <c r="F21" i="16"/>
  <c r="H21" i="16" s="1"/>
  <c r="F22" i="18" l="1"/>
  <c r="H22" i="18" s="1"/>
  <c r="E23" i="18"/>
  <c r="E24" i="16"/>
  <c r="C23" i="16"/>
  <c r="F23" i="16" s="1"/>
  <c r="H23" i="16" s="1"/>
  <c r="L22" i="16"/>
  <c r="K22" i="16" s="1"/>
  <c r="F22" i="16"/>
  <c r="H22" i="16" s="1"/>
  <c r="C23" i="18"/>
  <c r="L22" i="18"/>
  <c r="K22" i="18" s="1"/>
  <c r="L23" i="18" l="1"/>
  <c r="K23" i="18" s="1"/>
  <c r="C24" i="18"/>
  <c r="C24" i="16"/>
  <c r="L23" i="16"/>
  <c r="K23" i="16" s="1"/>
  <c r="F24" i="16"/>
  <c r="H24" i="16" s="1"/>
  <c r="E25" i="16"/>
  <c r="F23" i="18"/>
  <c r="H23" i="18" s="1"/>
  <c r="E24" i="18"/>
  <c r="F24" i="18" l="1"/>
  <c r="H24" i="18" s="1"/>
  <c r="E25" i="18"/>
  <c r="E26" i="16"/>
  <c r="C25" i="18"/>
  <c r="L24" i="18"/>
  <c r="K24" i="18" s="1"/>
  <c r="L24" i="16"/>
  <c r="K24" i="16" s="1"/>
  <c r="C25" i="16"/>
  <c r="E27" i="16" l="1"/>
  <c r="E26" i="18"/>
  <c r="F25" i="18"/>
  <c r="H25" i="18" s="1"/>
  <c r="C26" i="16"/>
  <c r="F26" i="16" s="1"/>
  <c r="H26" i="16" s="1"/>
  <c r="L25" i="16"/>
  <c r="K25" i="16" s="1"/>
  <c r="C26" i="18"/>
  <c r="L25" i="18"/>
  <c r="K25" i="18" s="1"/>
  <c r="F25" i="16"/>
  <c r="H25" i="16" s="1"/>
  <c r="C27" i="18" l="1"/>
  <c r="L26" i="18"/>
  <c r="K26" i="18" s="1"/>
  <c r="E27" i="18"/>
  <c r="F26" i="18"/>
  <c r="H26" i="18" s="1"/>
  <c r="C27" i="16"/>
  <c r="L26" i="16"/>
  <c r="K26" i="16" s="1"/>
  <c r="E28" i="16"/>
  <c r="F27" i="16"/>
  <c r="H27" i="16" s="1"/>
  <c r="E29" i="16" l="1"/>
  <c r="C28" i="16"/>
  <c r="L27" i="16"/>
  <c r="K27" i="16" s="1"/>
  <c r="F27" i="18"/>
  <c r="H27" i="18" s="1"/>
  <c r="E28" i="18"/>
  <c r="C28" i="18"/>
  <c r="L27" i="18"/>
  <c r="K27" i="18" s="1"/>
  <c r="F28" i="18" l="1"/>
  <c r="H28" i="18" s="1"/>
  <c r="E29" i="18"/>
  <c r="E30" i="16"/>
  <c r="C29" i="18"/>
  <c r="L28" i="18"/>
  <c r="K28" i="18" s="1"/>
  <c r="L28" i="16"/>
  <c r="K28" i="16" s="1"/>
  <c r="C29" i="16"/>
  <c r="F29" i="16" s="1"/>
  <c r="H29" i="16" s="1"/>
  <c r="F28" i="16"/>
  <c r="H28" i="16" s="1"/>
  <c r="E31" i="16" l="1"/>
  <c r="F29" i="18"/>
  <c r="H29" i="18" s="1"/>
  <c r="E30" i="18"/>
  <c r="C30" i="16"/>
  <c r="L29" i="16"/>
  <c r="K29" i="16" s="1"/>
  <c r="C30" i="18"/>
  <c r="L29" i="18"/>
  <c r="K29" i="18" s="1"/>
  <c r="C31" i="16" l="1"/>
  <c r="L30" i="16"/>
  <c r="K30" i="16" s="1"/>
  <c r="C31" i="18"/>
  <c r="L30" i="18"/>
  <c r="K30" i="18" s="1"/>
  <c r="F30" i="18"/>
  <c r="H30" i="18" s="1"/>
  <c r="E31" i="18"/>
  <c r="E32" i="16"/>
  <c r="F31" i="16"/>
  <c r="H31" i="16" s="1"/>
  <c r="F30" i="16"/>
  <c r="H30" i="16" s="1"/>
  <c r="E33" i="16" l="1"/>
  <c r="F31" i="18"/>
  <c r="H31" i="18" s="1"/>
  <c r="E32" i="18"/>
  <c r="L31" i="18"/>
  <c r="K31" i="18" s="1"/>
  <c r="C32" i="18"/>
  <c r="C32" i="16"/>
  <c r="L31" i="16"/>
  <c r="K31" i="16" s="1"/>
  <c r="L32" i="16" l="1"/>
  <c r="K32" i="16" s="1"/>
  <c r="C33" i="16"/>
  <c r="C33" i="18"/>
  <c r="L32" i="18"/>
  <c r="K32" i="18" s="1"/>
  <c r="F32" i="18"/>
  <c r="H32" i="18" s="1"/>
  <c r="E33" i="18"/>
  <c r="F33" i="16"/>
  <c r="H33" i="16" s="1"/>
  <c r="E34" i="16"/>
  <c r="F32" i="16"/>
  <c r="H32" i="16" s="1"/>
  <c r="E34" i="18" l="1"/>
  <c r="F33" i="18"/>
  <c r="H33" i="18" s="1"/>
  <c r="C34" i="18"/>
  <c r="L33" i="18"/>
  <c r="K33" i="18" s="1"/>
  <c r="E35" i="16"/>
  <c r="C34" i="16"/>
  <c r="F34" i="16" s="1"/>
  <c r="H34" i="16" s="1"/>
  <c r="L33" i="16"/>
  <c r="K33" i="16" s="1"/>
  <c r="E36" i="16" l="1"/>
  <c r="C35" i="16"/>
  <c r="F35" i="16" s="1"/>
  <c r="H35" i="16" s="1"/>
  <c r="L34" i="16"/>
  <c r="K34" i="16" s="1"/>
  <c r="C35" i="18"/>
  <c r="L34" i="18"/>
  <c r="K34" i="18" s="1"/>
  <c r="E35" i="18"/>
  <c r="F34" i="18"/>
  <c r="H34" i="18" s="1"/>
  <c r="C36" i="18" l="1"/>
  <c r="L35" i="18"/>
  <c r="K35" i="18" s="1"/>
  <c r="F35" i="18"/>
  <c r="H35" i="18" s="1"/>
  <c r="E36" i="18"/>
  <c r="C36" i="16"/>
  <c r="L35" i="16"/>
  <c r="K35" i="16" s="1"/>
  <c r="E37" i="16"/>
  <c r="E38" i="16" l="1"/>
  <c r="L36" i="16"/>
  <c r="K36" i="16" s="1"/>
  <c r="C37" i="16"/>
  <c r="F36" i="16"/>
  <c r="H36" i="16" s="1"/>
  <c r="F36" i="18"/>
  <c r="H36" i="18" s="1"/>
  <c r="E37" i="18"/>
  <c r="C37" i="18"/>
  <c r="L36" i="18"/>
  <c r="K36" i="18" s="1"/>
  <c r="F37" i="18" l="1"/>
  <c r="H37" i="18" s="1"/>
  <c r="E38" i="18"/>
  <c r="C38" i="16"/>
  <c r="L37" i="16"/>
  <c r="K37" i="16" s="1"/>
  <c r="F38" i="16"/>
  <c r="H38" i="16" s="1"/>
  <c r="E39" i="16"/>
  <c r="C38" i="18"/>
  <c r="L37" i="18"/>
  <c r="K37" i="18" s="1"/>
  <c r="F37" i="16"/>
  <c r="H37" i="16" s="1"/>
  <c r="E40" i="16" l="1"/>
  <c r="C39" i="18"/>
  <c r="L38" i="18"/>
  <c r="K38" i="18" s="1"/>
  <c r="C39" i="16"/>
  <c r="L38" i="16"/>
  <c r="K38" i="16" s="1"/>
  <c r="F38" i="18"/>
  <c r="H38" i="18" s="1"/>
  <c r="E39" i="18"/>
  <c r="F39" i="18" l="1"/>
  <c r="H39" i="18" s="1"/>
  <c r="E40" i="18"/>
  <c r="C40" i="16"/>
  <c r="L39" i="16"/>
  <c r="K39" i="16" s="1"/>
  <c r="L39" i="18"/>
  <c r="K39" i="18" s="1"/>
  <c r="C40" i="18"/>
  <c r="F39" i="16"/>
  <c r="H39" i="16" s="1"/>
  <c r="F40" i="16"/>
  <c r="H40" i="16" s="1"/>
  <c r="E41" i="16"/>
  <c r="C41" i="18" l="1"/>
  <c r="L40" i="18"/>
  <c r="K40" i="18" s="1"/>
  <c r="L40" i="16"/>
  <c r="K40" i="16" s="1"/>
  <c r="C41" i="16"/>
  <c r="F40" i="18"/>
  <c r="H40" i="18" s="1"/>
  <c r="E41" i="18"/>
  <c r="F41" i="16"/>
  <c r="H41" i="16" s="1"/>
  <c r="E42" i="16"/>
  <c r="E43" i="16" l="1"/>
  <c r="E42" i="18"/>
  <c r="F41" i="18"/>
  <c r="H41" i="18" s="1"/>
  <c r="C42" i="16"/>
  <c r="L41" i="16"/>
  <c r="K41" i="16" s="1"/>
  <c r="C42" i="18"/>
  <c r="L41" i="18"/>
  <c r="K41" i="18" s="1"/>
  <c r="C43" i="18" l="1"/>
  <c r="L42" i="18"/>
  <c r="K42" i="18" s="1"/>
  <c r="E43" i="18"/>
  <c r="F42" i="18"/>
  <c r="H42" i="18" s="1"/>
  <c r="C43" i="16"/>
  <c r="L42" i="16"/>
  <c r="K42" i="16" s="1"/>
  <c r="F42" i="16"/>
  <c r="H42" i="16" s="1"/>
  <c r="E44" i="16"/>
  <c r="C44" i="16" l="1"/>
  <c r="L43" i="16"/>
  <c r="K43" i="16" s="1"/>
  <c r="F44" i="16"/>
  <c r="H44" i="16" s="1"/>
  <c r="E45" i="16"/>
  <c r="F43" i="18"/>
  <c r="H43" i="18" s="1"/>
  <c r="E44" i="18"/>
  <c r="F43" i="16"/>
  <c r="H43" i="16" s="1"/>
  <c r="C44" i="18"/>
  <c r="L43" i="18"/>
  <c r="K43" i="18" s="1"/>
  <c r="C45" i="18" l="1"/>
  <c r="L44" i="18"/>
  <c r="K44" i="18" s="1"/>
  <c r="E46" i="16"/>
  <c r="F44" i="18"/>
  <c r="H44" i="18" s="1"/>
  <c r="E45" i="18"/>
  <c r="L44" i="16"/>
  <c r="K44" i="16" s="1"/>
  <c r="C45" i="16"/>
  <c r="C46" i="16" l="1"/>
  <c r="L45" i="16"/>
  <c r="K45" i="16" s="1"/>
  <c r="F45" i="18"/>
  <c r="H45" i="18" s="1"/>
  <c r="E46" i="18"/>
  <c r="F45" i="16"/>
  <c r="H45" i="16" s="1"/>
  <c r="F46" i="16"/>
  <c r="H46" i="16" s="1"/>
  <c r="E47" i="16"/>
  <c r="C46" i="18"/>
  <c r="L45" i="18"/>
  <c r="K45" i="18" s="1"/>
  <c r="C47" i="18" l="1"/>
  <c r="L46" i="18"/>
  <c r="K46" i="18" s="1"/>
  <c r="E48" i="16"/>
  <c r="F46" i="18"/>
  <c r="H46" i="18" s="1"/>
  <c r="E47" i="18"/>
  <c r="C47" i="16"/>
  <c r="L46" i="16"/>
  <c r="K46" i="16" s="1"/>
  <c r="F47" i="18" l="1"/>
  <c r="H47" i="18" s="1"/>
  <c r="E48" i="18"/>
  <c r="C48" i="16"/>
  <c r="L47" i="16"/>
  <c r="K47" i="16" s="1"/>
  <c r="F47" i="16"/>
  <c r="H47" i="16" s="1"/>
  <c r="F48" i="16"/>
  <c r="H48" i="16" s="1"/>
  <c r="E49" i="16"/>
  <c r="L47" i="18"/>
  <c r="K47" i="18" s="1"/>
  <c r="C48" i="18"/>
  <c r="L48" i="16" l="1"/>
  <c r="K48" i="16" s="1"/>
  <c r="C49" i="16"/>
  <c r="F48" i="18"/>
  <c r="H48" i="18" s="1"/>
  <c r="E49" i="18"/>
  <c r="F49" i="16"/>
  <c r="H49" i="16" s="1"/>
  <c r="E50" i="16"/>
  <c r="C49" i="18"/>
  <c r="L48" i="18"/>
  <c r="K48" i="18" s="1"/>
  <c r="E50" i="18" l="1"/>
  <c r="F49" i="18"/>
  <c r="H49" i="18" s="1"/>
  <c r="C50" i="18"/>
  <c r="L49" i="18"/>
  <c r="K49" i="18" s="1"/>
  <c r="E51" i="16"/>
  <c r="C50" i="16"/>
  <c r="F50" i="16" s="1"/>
  <c r="H50" i="16" s="1"/>
  <c r="L49" i="16"/>
  <c r="K49" i="16" s="1"/>
  <c r="E52" i="16" l="1"/>
  <c r="C51" i="16"/>
  <c r="F51" i="16" s="1"/>
  <c r="H51" i="16" s="1"/>
  <c r="L50" i="16"/>
  <c r="K50" i="16" s="1"/>
  <c r="C51" i="18"/>
  <c r="L50" i="18"/>
  <c r="K50" i="18" s="1"/>
  <c r="E51" i="18"/>
  <c r="F50" i="18"/>
  <c r="H50" i="18" s="1"/>
  <c r="F51" i="18" l="1"/>
  <c r="H51" i="18" s="1"/>
  <c r="E52" i="18"/>
  <c r="C52" i="18"/>
  <c r="L51" i="18"/>
  <c r="K51" i="18" s="1"/>
  <c r="C52" i="16"/>
  <c r="L51" i="16"/>
  <c r="K51" i="16" s="1"/>
  <c r="F52" i="16"/>
  <c r="H52" i="16" s="1"/>
  <c r="E53" i="16"/>
  <c r="E54" i="16" l="1"/>
  <c r="C53" i="16"/>
  <c r="L52" i="16"/>
  <c r="K52" i="16" s="1"/>
  <c r="C53" i="18"/>
  <c r="L52" i="18"/>
  <c r="K52" i="18" s="1"/>
  <c r="F52" i="18"/>
  <c r="H52" i="18" s="1"/>
  <c r="E53" i="18"/>
  <c r="F53" i="18" l="1"/>
  <c r="H53" i="18" s="1"/>
  <c r="E54" i="18"/>
  <c r="C54" i="18"/>
  <c r="L53" i="18"/>
  <c r="K53" i="18" s="1"/>
  <c r="E55" i="16"/>
  <c r="C54" i="16"/>
  <c r="F54" i="16" s="1"/>
  <c r="H54" i="16" s="1"/>
  <c r="L53" i="16"/>
  <c r="K53" i="16" s="1"/>
  <c r="F53" i="16"/>
  <c r="H53" i="16" s="1"/>
  <c r="C55" i="16" l="1"/>
  <c r="L54" i="16"/>
  <c r="K54" i="16" s="1"/>
  <c r="C55" i="18"/>
  <c r="L54" i="18"/>
  <c r="K54" i="18" s="1"/>
  <c r="F54" i="18"/>
  <c r="H54" i="18" s="1"/>
  <c r="E55" i="18"/>
  <c r="F55" i="16"/>
  <c r="H55" i="16" s="1"/>
  <c r="E56" i="16"/>
  <c r="F55" i="18" l="1"/>
  <c r="H55" i="18" s="1"/>
  <c r="E56" i="18"/>
  <c r="E57" i="16"/>
  <c r="L55" i="18"/>
  <c r="K55" i="18" s="1"/>
  <c r="C56" i="18"/>
  <c r="C56" i="16"/>
  <c r="F56" i="16" s="1"/>
  <c r="H56" i="16" s="1"/>
  <c r="L55" i="16"/>
  <c r="K55" i="16" s="1"/>
  <c r="L56" i="16" l="1"/>
  <c r="K56" i="16" s="1"/>
  <c r="C57" i="16"/>
  <c r="F56" i="18"/>
  <c r="H56" i="18" s="1"/>
  <c r="E57" i="18"/>
  <c r="C57" i="18"/>
  <c r="L56" i="18"/>
  <c r="K56" i="18" s="1"/>
  <c r="F57" i="16"/>
  <c r="H57" i="16" s="1"/>
  <c r="E58" i="16"/>
  <c r="E59" i="16" l="1"/>
  <c r="E58" i="18"/>
  <c r="F57" i="18"/>
  <c r="H57" i="18" s="1"/>
  <c r="C58" i="18"/>
  <c r="L57" i="18"/>
  <c r="K57" i="18" s="1"/>
  <c r="C58" i="16"/>
  <c r="F58" i="16" s="1"/>
  <c r="H58" i="16" s="1"/>
  <c r="L57" i="16"/>
  <c r="K57" i="16" s="1"/>
  <c r="C59" i="18" l="1"/>
  <c r="L58" i="18"/>
  <c r="K58" i="18" s="1"/>
  <c r="C59" i="16"/>
  <c r="L58" i="16"/>
  <c r="K58" i="16" s="1"/>
  <c r="E59" i="18"/>
  <c r="F58" i="18"/>
  <c r="H58" i="18" s="1"/>
  <c r="E60" i="16"/>
  <c r="F59" i="16"/>
  <c r="H59" i="16" s="1"/>
  <c r="F59" i="18" l="1"/>
  <c r="H59" i="18" s="1"/>
  <c r="E60" i="18"/>
  <c r="E61" i="16"/>
  <c r="C60" i="16"/>
  <c r="L59" i="16"/>
  <c r="K59" i="16" s="1"/>
  <c r="C60" i="18"/>
  <c r="L59" i="18"/>
  <c r="K59" i="18" s="1"/>
  <c r="C61" i="16" l="1"/>
  <c r="L60" i="16"/>
  <c r="K60" i="16" s="1"/>
  <c r="C61" i="18"/>
  <c r="L60" i="18"/>
  <c r="K60" i="18" s="1"/>
  <c r="F60" i="16"/>
  <c r="H60" i="16" s="1"/>
  <c r="F60" i="18"/>
  <c r="H60" i="18" s="1"/>
  <c r="E61" i="18"/>
  <c r="F61" i="16"/>
  <c r="H61" i="16" s="1"/>
  <c r="E62" i="16"/>
  <c r="F61" i="18" l="1"/>
  <c r="H61" i="18" s="1"/>
  <c r="E62" i="18"/>
  <c r="C62" i="18"/>
  <c r="L61" i="18"/>
  <c r="K61" i="18" s="1"/>
  <c r="E63" i="16"/>
  <c r="C62" i="16"/>
  <c r="F62" i="16" s="1"/>
  <c r="H62" i="16" s="1"/>
  <c r="L61" i="16"/>
  <c r="K61" i="16" s="1"/>
  <c r="C63" i="18" l="1"/>
  <c r="L62" i="18"/>
  <c r="K62" i="18" s="1"/>
  <c r="E64" i="16"/>
  <c r="F62" i="18"/>
  <c r="H62" i="18" s="1"/>
  <c r="E63" i="18"/>
  <c r="C63" i="16"/>
  <c r="L62" i="16"/>
  <c r="K62" i="16" s="1"/>
  <c r="C64" i="16" l="1"/>
  <c r="L63" i="16"/>
  <c r="K63" i="16" s="1"/>
  <c r="F63" i="18"/>
  <c r="H63" i="18" s="1"/>
  <c r="E64" i="18"/>
  <c r="F63" i="16"/>
  <c r="H63" i="16" s="1"/>
  <c r="F64" i="16"/>
  <c r="H64" i="16" s="1"/>
  <c r="E65" i="16"/>
  <c r="L63" i="18"/>
  <c r="K63" i="18" s="1"/>
  <c r="C64" i="18"/>
  <c r="E66" i="16" l="1"/>
  <c r="F64" i="18"/>
  <c r="H64" i="18" s="1"/>
  <c r="E65" i="18"/>
  <c r="C65" i="18"/>
  <c r="L64" i="18"/>
  <c r="K64" i="18" s="1"/>
  <c r="L64" i="16"/>
  <c r="K64" i="16" s="1"/>
  <c r="C65" i="16"/>
  <c r="C66" i="16" l="1"/>
  <c r="L65" i="16"/>
  <c r="K65" i="16" s="1"/>
  <c r="C66" i="18"/>
  <c r="L65" i="18"/>
  <c r="K65" i="18" s="1"/>
  <c r="F66" i="16"/>
  <c r="H66" i="16" s="1"/>
  <c r="E67" i="16"/>
  <c r="E66" i="18"/>
  <c r="F65" i="18"/>
  <c r="H65" i="18" s="1"/>
  <c r="F65" i="16"/>
  <c r="H65" i="16" s="1"/>
  <c r="E67" i="18" l="1"/>
  <c r="F66" i="18"/>
  <c r="H66" i="18" s="1"/>
  <c r="E68" i="16"/>
  <c r="C67" i="18"/>
  <c r="L66" i="18"/>
  <c r="K66" i="18" s="1"/>
  <c r="C67" i="16"/>
  <c r="L66" i="16"/>
  <c r="K66" i="16" s="1"/>
  <c r="C68" i="16" l="1"/>
  <c r="L67" i="16"/>
  <c r="K67" i="16" s="1"/>
  <c r="C68" i="18"/>
  <c r="L67" i="18"/>
  <c r="K67" i="18" s="1"/>
  <c r="F67" i="16"/>
  <c r="H67" i="16" s="1"/>
  <c r="F68" i="16"/>
  <c r="H68" i="16" s="1"/>
  <c r="E69" i="16"/>
  <c r="F67" i="18"/>
  <c r="H67" i="18" s="1"/>
  <c r="E68" i="18"/>
  <c r="E70" i="16" l="1"/>
  <c r="C69" i="18"/>
  <c r="L68" i="18"/>
  <c r="K68" i="18" s="1"/>
  <c r="F68" i="18"/>
  <c r="H68" i="18" s="1"/>
  <c r="E69" i="18"/>
  <c r="L68" i="16"/>
  <c r="K68" i="16" s="1"/>
  <c r="C69" i="16"/>
  <c r="C70" i="16" l="1"/>
  <c r="L69" i="16"/>
  <c r="K69" i="16" s="1"/>
  <c r="E71" i="16"/>
  <c r="F70" i="16"/>
  <c r="H70" i="16" s="1"/>
  <c r="F69" i="18"/>
  <c r="H69" i="18" s="1"/>
  <c r="E70" i="18"/>
  <c r="C70" i="18"/>
  <c r="L69" i="18"/>
  <c r="K69" i="18" s="1"/>
  <c r="F69" i="16"/>
  <c r="H69" i="16" s="1"/>
  <c r="F70" i="18" l="1"/>
  <c r="H70" i="18" s="1"/>
  <c r="E71" i="18"/>
  <c r="C71" i="18"/>
  <c r="L70" i="18"/>
  <c r="K70" i="18" s="1"/>
  <c r="E72" i="16"/>
  <c r="C71" i="16"/>
  <c r="L70" i="16"/>
  <c r="K70" i="16" s="1"/>
  <c r="E73" i="16" l="1"/>
  <c r="F71" i="18"/>
  <c r="H71" i="18" s="1"/>
  <c r="E72" i="18"/>
  <c r="C72" i="16"/>
  <c r="L71" i="16"/>
  <c r="K71" i="16" s="1"/>
  <c r="F71" i="16"/>
  <c r="H71" i="16" s="1"/>
  <c r="L71" i="18"/>
  <c r="K71" i="18" s="1"/>
  <c r="C72" i="18"/>
  <c r="C73" i="16" l="1"/>
  <c r="L72" i="16"/>
  <c r="K72" i="16" s="1"/>
  <c r="F72" i="18"/>
  <c r="H72" i="18" s="1"/>
  <c r="E73" i="18"/>
  <c r="F73" i="16"/>
  <c r="H73" i="16" s="1"/>
  <c r="E74" i="16"/>
  <c r="C73" i="18"/>
  <c r="L72" i="18"/>
  <c r="K72" i="18" s="1"/>
  <c r="F72" i="16"/>
  <c r="H72" i="16" s="1"/>
  <c r="C74" i="18" l="1"/>
  <c r="L73" i="18"/>
  <c r="K73" i="18" s="1"/>
  <c r="E74" i="18"/>
  <c r="F73" i="18"/>
  <c r="H73" i="18" s="1"/>
  <c r="E75" i="16"/>
  <c r="C74" i="16"/>
  <c r="F74" i="16" s="1"/>
  <c r="H74" i="16" s="1"/>
  <c r="L73" i="16"/>
  <c r="K73" i="16" s="1"/>
  <c r="E76" i="16" l="1"/>
  <c r="C75" i="16"/>
  <c r="L74" i="16"/>
  <c r="K74" i="16" s="1"/>
  <c r="E75" i="18"/>
  <c r="F74" i="18"/>
  <c r="H74" i="18" s="1"/>
  <c r="C75" i="18"/>
  <c r="L74" i="18"/>
  <c r="K74" i="18" s="1"/>
  <c r="F75" i="18" l="1"/>
  <c r="H75" i="18" s="1"/>
  <c r="E76" i="18"/>
  <c r="E77" i="16"/>
  <c r="C76" i="18"/>
  <c r="L75" i="18"/>
  <c r="K75" i="18" s="1"/>
  <c r="C76" i="16"/>
  <c r="F76" i="16" s="1"/>
  <c r="H76" i="16" s="1"/>
  <c r="L75" i="16"/>
  <c r="K75" i="16" s="1"/>
  <c r="F75" i="16"/>
  <c r="H75" i="16" s="1"/>
  <c r="E78" i="16" l="1"/>
  <c r="F76" i="18"/>
  <c r="H76" i="18" s="1"/>
  <c r="E77" i="18"/>
  <c r="L76" i="16"/>
  <c r="K76" i="16" s="1"/>
  <c r="C77" i="16"/>
  <c r="C77" i="18"/>
  <c r="L76" i="18"/>
  <c r="K76" i="18" s="1"/>
  <c r="C78" i="16" l="1"/>
  <c r="L77" i="16"/>
  <c r="K77" i="16" s="1"/>
  <c r="E79" i="16"/>
  <c r="F78" i="16"/>
  <c r="H78" i="16" s="1"/>
  <c r="C78" i="18"/>
  <c r="L77" i="18"/>
  <c r="K77" i="18" s="1"/>
  <c r="F77" i="18"/>
  <c r="H77" i="18" s="1"/>
  <c r="E78" i="18"/>
  <c r="F77" i="16"/>
  <c r="H77" i="16" s="1"/>
  <c r="F78" i="18" l="1"/>
  <c r="H78" i="18" s="1"/>
  <c r="E79" i="18"/>
  <c r="C79" i="18"/>
  <c r="L78" i="18"/>
  <c r="K78" i="18" s="1"/>
  <c r="E80" i="16"/>
  <c r="C79" i="16"/>
  <c r="F79" i="16" s="1"/>
  <c r="H79" i="16" s="1"/>
  <c r="L78" i="16"/>
  <c r="K78" i="16" s="1"/>
  <c r="E81" i="16" l="1"/>
  <c r="L79" i="18"/>
  <c r="K79" i="18" s="1"/>
  <c r="C80" i="18"/>
  <c r="F79" i="18"/>
  <c r="H79" i="18" s="1"/>
  <c r="E80" i="18"/>
  <c r="C80" i="16"/>
  <c r="L79" i="16"/>
  <c r="K79" i="16" s="1"/>
  <c r="C81" i="16" l="1"/>
  <c r="L80" i="16"/>
  <c r="K80" i="16" s="1"/>
  <c r="F80" i="18"/>
  <c r="H80" i="18" s="1"/>
  <c r="E81" i="18"/>
  <c r="C81" i="18"/>
  <c r="L80" i="18"/>
  <c r="K80" i="18" s="1"/>
  <c r="F81" i="16"/>
  <c r="H81" i="16" s="1"/>
  <c r="E82" i="16"/>
  <c r="F80" i="16"/>
  <c r="H80" i="16" s="1"/>
  <c r="C82" i="18" l="1"/>
  <c r="L81" i="18"/>
  <c r="K81" i="18" s="1"/>
  <c r="E83" i="16"/>
  <c r="E82" i="18"/>
  <c r="F81" i="18"/>
  <c r="H81" i="18" s="1"/>
  <c r="C82" i="16"/>
  <c r="L81" i="16"/>
  <c r="K81" i="16" s="1"/>
  <c r="C83" i="16" l="1"/>
  <c r="L82" i="16"/>
  <c r="K82" i="16" s="1"/>
  <c r="E83" i="18"/>
  <c r="F82" i="18"/>
  <c r="H82" i="18" s="1"/>
  <c r="F83" i="16"/>
  <c r="H83" i="16" s="1"/>
  <c r="E84" i="16"/>
  <c r="F82" i="16"/>
  <c r="H82" i="16" s="1"/>
  <c r="C83" i="18"/>
  <c r="L82" i="18"/>
  <c r="K82" i="18" s="1"/>
  <c r="C84" i="18" l="1"/>
  <c r="L83" i="18"/>
  <c r="K83" i="18" s="1"/>
  <c r="F83" i="18"/>
  <c r="H83" i="18" s="1"/>
  <c r="E84" i="18"/>
  <c r="F84" i="16"/>
  <c r="H84" i="16" s="1"/>
  <c r="E85" i="16"/>
  <c r="C84" i="16"/>
  <c r="L83" i="16"/>
  <c r="K83" i="16" s="1"/>
  <c r="E86" i="16" l="1"/>
  <c r="L84" i="16"/>
  <c r="K84" i="16" s="1"/>
  <c r="C85" i="16"/>
  <c r="F84" i="18"/>
  <c r="H84" i="18" s="1"/>
  <c r="E85" i="18"/>
  <c r="C85" i="18"/>
  <c r="L84" i="18"/>
  <c r="K84" i="18" s="1"/>
  <c r="F85" i="18" l="1"/>
  <c r="H85" i="18" s="1"/>
  <c r="E86" i="18"/>
  <c r="C86" i="18"/>
  <c r="L85" i="18"/>
  <c r="K85" i="18" s="1"/>
  <c r="C86" i="16"/>
  <c r="L85" i="16"/>
  <c r="K85" i="16" s="1"/>
  <c r="E87" i="16"/>
  <c r="F86" i="16"/>
  <c r="H86" i="16" s="1"/>
  <c r="F85" i="16"/>
  <c r="H85" i="16" s="1"/>
  <c r="C87" i="18" l="1"/>
  <c r="L87" i="18" s="1"/>
  <c r="K87" i="18" s="1"/>
  <c r="L86" i="18"/>
  <c r="K86" i="18" s="1"/>
  <c r="F86" i="18"/>
  <c r="H86" i="18" s="1"/>
  <c r="E87" i="18"/>
  <c r="F87" i="18" s="1"/>
  <c r="H87" i="18" s="1"/>
  <c r="C87" i="16"/>
  <c r="L87" i="16" s="1"/>
  <c r="K87" i="16" s="1"/>
  <c r="L86" i="16"/>
  <c r="K86" i="16" s="1"/>
  <c r="F87" i="16" l="1"/>
  <c r="H87" i="16" s="1"/>
</calcChain>
</file>

<file path=xl/sharedStrings.xml><?xml version="1.0" encoding="utf-8"?>
<sst xmlns="http://schemas.openxmlformats.org/spreadsheetml/2006/main" count="30" uniqueCount="8">
  <si>
    <t>№ месяца</t>
  </si>
  <si>
    <t>Изначальная премия</t>
  </si>
  <si>
    <t>Изначальная премия (накопленная к дате)</t>
  </si>
  <si>
    <t>Итоговая премия</t>
  </si>
  <si>
    <t>Итоговая премия (накопленная к дате)</t>
  </si>
  <si>
    <t>Коэфф-т 2 (гр.5 / гр.3)</t>
  </si>
  <si>
    <t>Итоговая премия (накопленная к дате - прогноз)</t>
  </si>
  <si>
    <t>Итоговая премия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</si>
</sst>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6" formatCode="_-* #,##0.00[$€-1]_-;\-* #,##0.00[$€-1]_-;_-* &quot;-&quot;??[$€-1]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2"/>
      <charset val="204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 diagonalUp="1" diagonalDown="1"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4" fontId="4" fillId="0" borderId="1" applyFill="0" applyProtection="0">
      <alignment horizontal="center" vertical="center" wrapText="1"/>
    </xf>
    <xf numFmtId="4" fontId="4" fillId="2" borderId="2">
      <alignment horizontal="center" vertical="center"/>
    </xf>
    <xf numFmtId="0" fontId="5" fillId="0" borderId="0" applyFill="0" applyBorder="0">
      <alignment horizontal="left" vertical="center" wrapText="1"/>
    </xf>
    <xf numFmtId="4" fontId="5" fillId="0" borderId="3" applyFill="0" applyProtection="0">
      <alignment horizontal="right" vertical="center" wrapText="1"/>
    </xf>
    <xf numFmtId="0" fontId="4" fillId="0" borderId="4" applyFill="0" applyBorder="0" applyProtection="0">
      <alignment horizontal="left" vertical="center" wrapText="1"/>
    </xf>
    <xf numFmtId="4" fontId="4" fillId="2" borderId="5">
      <alignment horizontal="right" vertical="center" wrapText="1"/>
    </xf>
    <xf numFmtId="0" fontId="2" fillId="0" borderId="0"/>
    <xf numFmtId="0" fontId="34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6" fillId="0" borderId="0"/>
    <xf numFmtId="0" fontId="9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6" applyNumberFormat="0" applyAlignment="0" applyProtection="0"/>
    <xf numFmtId="0" fontId="16" fillId="21" borderId="7" applyNumberFormat="0" applyAlignment="0" applyProtection="0"/>
    <xf numFmtId="0" fontId="17" fillId="21" borderId="6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2" borderId="12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4" borderId="13" applyNumberFormat="0" applyFont="0" applyAlignment="0" applyProtection="0"/>
    <xf numFmtId="9" fontId="9" fillId="0" borderId="0" applyFon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9" fontId="9" fillId="0" borderId="0" applyFont="0" applyFill="0" applyBorder="0" applyAlignment="0" applyProtection="0"/>
    <xf numFmtId="0" fontId="9" fillId="0" borderId="0"/>
    <xf numFmtId="0" fontId="9" fillId="24" borderId="13" applyNumberFormat="0" applyFont="0" applyAlignment="0" applyProtection="0"/>
    <xf numFmtId="164" fontId="9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6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1" fillId="0" borderId="0"/>
    <xf numFmtId="0" fontId="9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0" fontId="12" fillId="0" borderId="0"/>
    <xf numFmtId="0" fontId="31" fillId="0" borderId="0"/>
    <xf numFmtId="0" fontId="9" fillId="0" borderId="15" quotePrefix="1">
      <alignment horizontal="justify" vertical="justify" textRotation="127" wrapText="1" justifyLastLine="1"/>
      <protection hidden="1"/>
    </xf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3" fillId="0" borderId="0"/>
    <xf numFmtId="0" fontId="6" fillId="0" borderId="0"/>
    <xf numFmtId="0" fontId="3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24" borderId="13" applyNumberFormat="0" applyFont="0" applyAlignment="0" applyProtection="0"/>
    <xf numFmtId="0" fontId="30" fillId="0" borderId="0"/>
    <xf numFmtId="0" fontId="30" fillId="0" borderId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0" fontId="34" fillId="0" borderId="0" xfId="18"/>
    <xf numFmtId="9" fontId="0" fillId="0" borderId="0" xfId="1211" applyFont="1" applyBorder="1"/>
    <xf numFmtId="0" fontId="36" fillId="0" borderId="2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9" fontId="37" fillId="0" borderId="20" xfId="0" applyNumberFormat="1" applyFont="1" applyBorder="1" applyAlignment="1">
      <alignment vertical="center" wrapText="1"/>
    </xf>
    <xf numFmtId="2" fontId="37" fillId="0" borderId="20" xfId="0" applyNumberFormat="1" applyFont="1" applyBorder="1" applyAlignment="1">
      <alignment vertical="center" wrapText="1"/>
    </xf>
    <xf numFmtId="9" fontId="37" fillId="0" borderId="18" xfId="0" applyNumberFormat="1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 wrapText="1"/>
    </xf>
    <xf numFmtId="2" fontId="37" fillId="0" borderId="18" xfId="0" applyNumberFormat="1" applyFont="1" applyBorder="1" applyAlignment="1">
      <alignment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</cellXfs>
  <cellStyles count="1213">
    <cellStyle name="_Claim reserve CHSK 31 12 2007" xfId="1169" xr:uid="{00000000-0005-0000-0000-000000000000}"/>
    <cellStyle name="_temp" xfId="1170" xr:uid="{00000000-0005-0000-0000-000001000000}"/>
    <cellStyle name="20% - Акцент1 2" xfId="218" xr:uid="{00000000-0005-0000-0000-000002000000}"/>
    <cellStyle name="20% - Акцент2 2" xfId="219" xr:uid="{00000000-0005-0000-0000-000003000000}"/>
    <cellStyle name="20% - Акцент3 2" xfId="220" xr:uid="{00000000-0005-0000-0000-000004000000}"/>
    <cellStyle name="20% - Акцент4 2" xfId="221" xr:uid="{00000000-0005-0000-0000-000005000000}"/>
    <cellStyle name="20% - Акцент5 2" xfId="222" xr:uid="{00000000-0005-0000-0000-000006000000}"/>
    <cellStyle name="20% - Акцент6 2" xfId="223" xr:uid="{00000000-0005-0000-0000-000007000000}"/>
    <cellStyle name="40% - Акцент1 2" xfId="224" xr:uid="{00000000-0005-0000-0000-000008000000}"/>
    <cellStyle name="40% - Акцент2 2" xfId="225" xr:uid="{00000000-0005-0000-0000-000009000000}"/>
    <cellStyle name="40% - Акцент3 2" xfId="226" xr:uid="{00000000-0005-0000-0000-00000A000000}"/>
    <cellStyle name="40% - Акцент4 2" xfId="227" xr:uid="{00000000-0005-0000-0000-00000B000000}"/>
    <cellStyle name="40% - Акцент5 2" xfId="228" xr:uid="{00000000-0005-0000-0000-00000C000000}"/>
    <cellStyle name="40% - Акцент6 2" xfId="229" xr:uid="{00000000-0005-0000-0000-00000D000000}"/>
    <cellStyle name="60% - Акцент1 2" xfId="230" xr:uid="{00000000-0005-0000-0000-00000E000000}"/>
    <cellStyle name="60% - Акцент2 2" xfId="231" xr:uid="{00000000-0005-0000-0000-00000F000000}"/>
    <cellStyle name="60% - Акцент3 2" xfId="232" xr:uid="{00000000-0005-0000-0000-000010000000}"/>
    <cellStyle name="60% - Акцент4 2" xfId="233" xr:uid="{00000000-0005-0000-0000-000011000000}"/>
    <cellStyle name="60% - Акцент5 2" xfId="234" xr:uid="{00000000-0005-0000-0000-000012000000}"/>
    <cellStyle name="60% - Акцент6 2" xfId="235" xr:uid="{00000000-0005-0000-0000-000013000000}"/>
    <cellStyle name="C:\Data\MS\Excel" xfId="1171" xr:uid="{00000000-0005-0000-0000-000014000000}"/>
    <cellStyle name="Comma 2" xfId="3" xr:uid="{00000000-0005-0000-0000-000015000000}"/>
    <cellStyle name="Comma 2 2" xfId="8" xr:uid="{00000000-0005-0000-0000-000016000000}"/>
    <cellStyle name="Comma 3" xfId="6" xr:uid="{00000000-0005-0000-0000-000017000000}"/>
    <cellStyle name="Description format left" xfId="13" xr:uid="{00000000-0005-0000-0000-000018000000}"/>
    <cellStyle name="Description format left (BOLD)" xfId="15" xr:uid="{00000000-0005-0000-0000-000019000000}"/>
    <cellStyle name="Euro" xfId="1172" xr:uid="{00000000-0005-0000-0000-00001A000000}"/>
    <cellStyle name="Euro 2" xfId="1173" xr:uid="{00000000-0005-0000-0000-00001B000000}"/>
    <cellStyle name="Followed Hyperlink" xfId="22" xr:uid="{00000000-0005-0000-0000-00001C000000}"/>
    <cellStyle name="Followed Hyperlink 2" xfId="1174" xr:uid="{00000000-0005-0000-0000-00001D000000}"/>
    <cellStyle name="Header01" xfId="11" xr:uid="{00000000-0005-0000-0000-00001E000000}"/>
    <cellStyle name="Hyperlink" xfId="23" xr:uid="{00000000-0005-0000-0000-00001F000000}"/>
    <cellStyle name="Hyperlink 2" xfId="1175" xr:uid="{00000000-0005-0000-0000-000020000000}"/>
    <cellStyle name="Matrix01" xfId="14" xr:uid="{00000000-0005-0000-0000-000021000000}"/>
    <cellStyle name="Normal 2" xfId="9" xr:uid="{00000000-0005-0000-0000-000022000000}"/>
    <cellStyle name="Normal 2 2" xfId="17" xr:uid="{00000000-0005-0000-0000-000023000000}"/>
    <cellStyle name="Normal 3" xfId="7" xr:uid="{00000000-0005-0000-0000-000024000000}"/>
    <cellStyle name="Normal 3 2" xfId="10" xr:uid="{00000000-0005-0000-0000-000025000000}"/>
    <cellStyle name="Normal_FS_2004" xfId="295" xr:uid="{00000000-0005-0000-0000-000026000000}"/>
    <cellStyle name="Subtotals" xfId="16" xr:uid="{00000000-0005-0000-0000-000027000000}"/>
    <cellStyle name="Subtotals Column" xfId="12" xr:uid="{00000000-0005-0000-0000-000028000000}"/>
    <cellStyle name="Акцент1 2" xfId="236" xr:uid="{00000000-0005-0000-0000-000029000000}"/>
    <cellStyle name="Акцент2 2" xfId="237" xr:uid="{00000000-0005-0000-0000-00002A000000}"/>
    <cellStyle name="Акцент3 2" xfId="238" xr:uid="{00000000-0005-0000-0000-00002B000000}"/>
    <cellStyle name="Акцент4 2" xfId="239" xr:uid="{00000000-0005-0000-0000-00002C000000}"/>
    <cellStyle name="Акцент5 2" xfId="240" xr:uid="{00000000-0005-0000-0000-00002D000000}"/>
    <cellStyle name="Акцент6 2" xfId="241" xr:uid="{00000000-0005-0000-0000-00002E000000}"/>
    <cellStyle name="Ввод  2" xfId="242" xr:uid="{00000000-0005-0000-0000-00002F000000}"/>
    <cellStyle name="Вывод 2" xfId="243" xr:uid="{00000000-0005-0000-0000-000030000000}"/>
    <cellStyle name="Вычисление 2" xfId="244" xr:uid="{00000000-0005-0000-0000-000031000000}"/>
    <cellStyle name="Заголовок 1 2" xfId="245" xr:uid="{00000000-0005-0000-0000-000032000000}"/>
    <cellStyle name="Заголовок 2 2" xfId="246" xr:uid="{00000000-0005-0000-0000-000033000000}"/>
    <cellStyle name="Заголовок 3 2" xfId="247" xr:uid="{00000000-0005-0000-0000-000034000000}"/>
    <cellStyle name="Заголовок 4 2" xfId="248" xr:uid="{00000000-0005-0000-0000-000035000000}"/>
    <cellStyle name="Итог 2" xfId="249" xr:uid="{00000000-0005-0000-0000-000036000000}"/>
    <cellStyle name="Контрольная ячейка 2" xfId="250" xr:uid="{00000000-0005-0000-0000-000037000000}"/>
    <cellStyle name="Название 2" xfId="251" xr:uid="{00000000-0005-0000-0000-000038000000}"/>
    <cellStyle name="Нейтральный 2" xfId="252" xr:uid="{00000000-0005-0000-0000-000039000000}"/>
    <cellStyle name="Обычный" xfId="0" builtinId="0"/>
    <cellStyle name="Обычный 10" xfId="59" xr:uid="{00000000-0005-0000-0000-00003B000000}"/>
    <cellStyle name="Обычный 10 10" xfId="1176" xr:uid="{00000000-0005-0000-0000-00003C000000}"/>
    <cellStyle name="Обычный 10 2" xfId="84" xr:uid="{00000000-0005-0000-0000-00003D000000}"/>
    <cellStyle name="Обычный 10 2 2" xfId="116" xr:uid="{00000000-0005-0000-0000-00003E000000}"/>
    <cellStyle name="Обычный 10 2 2 2" xfId="486" xr:uid="{00000000-0005-0000-0000-00003F000000}"/>
    <cellStyle name="Обычный 10 2 2 2 2" xfId="801" xr:uid="{00000000-0005-0000-0000-000040000000}"/>
    <cellStyle name="Обычный 10 2 2 3" xfId="679" xr:uid="{00000000-0005-0000-0000-000041000000}"/>
    <cellStyle name="Обычный 10 2 2 4" xfId="1010" xr:uid="{00000000-0005-0000-0000-000042000000}"/>
    <cellStyle name="Обычный 10 2 3" xfId="406" xr:uid="{00000000-0005-0000-0000-000043000000}"/>
    <cellStyle name="Обычный 10 2 3 2" xfId="714" xr:uid="{00000000-0005-0000-0000-000044000000}"/>
    <cellStyle name="Обычный 10 2 3 3" xfId="1049" xr:uid="{00000000-0005-0000-0000-000045000000}"/>
    <cellStyle name="Обычный 10 2 4" xfId="448" xr:uid="{00000000-0005-0000-0000-000046000000}"/>
    <cellStyle name="Обычный 10 2 4 2" xfId="904" xr:uid="{00000000-0005-0000-0000-000047000000}"/>
    <cellStyle name="Обычный 10 2 5" xfId="516" xr:uid="{00000000-0005-0000-0000-000048000000}"/>
    <cellStyle name="Обычный 10 2 5 2" xfId="935" xr:uid="{00000000-0005-0000-0000-000049000000}"/>
    <cellStyle name="Обычный 10 2 6" xfId="558" xr:uid="{00000000-0005-0000-0000-00004A000000}"/>
    <cellStyle name="Обычный 10 2 7" xfId="974" xr:uid="{00000000-0005-0000-0000-00004B000000}"/>
    <cellStyle name="Обычный 10 3" xfId="101" xr:uid="{00000000-0005-0000-0000-00004C000000}"/>
    <cellStyle name="Обычный 10 3 2" xfId="471" xr:uid="{00000000-0005-0000-0000-00004D000000}"/>
    <cellStyle name="Обычный 10 3 2 2" xfId="786" xr:uid="{00000000-0005-0000-0000-00004E000000}"/>
    <cellStyle name="Обычный 10 3 3" xfId="619" xr:uid="{00000000-0005-0000-0000-00004F000000}"/>
    <cellStyle name="Обычный 10 3 4" xfId="995" xr:uid="{00000000-0005-0000-0000-000050000000}"/>
    <cellStyle name="Обычный 10 4" xfId="391" xr:uid="{00000000-0005-0000-0000-000051000000}"/>
    <cellStyle name="Обычный 10 4 2" xfId="699" xr:uid="{00000000-0005-0000-0000-000052000000}"/>
    <cellStyle name="Обычный 10 4 3" xfId="1034" xr:uid="{00000000-0005-0000-0000-000053000000}"/>
    <cellStyle name="Обычный 10 5" xfId="418" xr:uid="{00000000-0005-0000-0000-000054000000}"/>
    <cellStyle name="Обычный 10 5 2" xfId="729" xr:uid="{00000000-0005-0000-0000-000055000000}"/>
    <cellStyle name="Обычный 10 6" xfId="433" xr:uid="{00000000-0005-0000-0000-000056000000}"/>
    <cellStyle name="Обычный 10 6 2" xfId="889" xr:uid="{00000000-0005-0000-0000-000057000000}"/>
    <cellStyle name="Обычный 10 7" xfId="501" xr:uid="{00000000-0005-0000-0000-000058000000}"/>
    <cellStyle name="Обычный 10 7 2" xfId="920" xr:uid="{00000000-0005-0000-0000-000059000000}"/>
    <cellStyle name="Обычный 10 8" xfId="543" xr:uid="{00000000-0005-0000-0000-00005A000000}"/>
    <cellStyle name="Обычный 10 9" xfId="959" xr:uid="{00000000-0005-0000-0000-00005B000000}"/>
    <cellStyle name="Обычный 11" xfId="24" xr:uid="{00000000-0005-0000-0000-00005C000000}"/>
    <cellStyle name="Обычный 11 2" xfId="125" xr:uid="{00000000-0005-0000-0000-00005D000000}"/>
    <cellStyle name="Обычный 11 2 2" xfId="377" xr:uid="{00000000-0005-0000-0000-00005E000000}"/>
    <cellStyle name="Обычный 11 3" xfId="100" xr:uid="{00000000-0005-0000-0000-00005F000000}"/>
    <cellStyle name="Обычный 11 3 2" xfId="470" xr:uid="{00000000-0005-0000-0000-000060000000}"/>
    <cellStyle name="Обычный 11 3 3" xfId="620" xr:uid="{00000000-0005-0000-0000-000061000000}"/>
    <cellStyle name="Обычный 11 3 4" xfId="331" xr:uid="{00000000-0005-0000-0000-000062000000}"/>
    <cellStyle name="Обычный 11 4" xfId="127" xr:uid="{00000000-0005-0000-0000-000063000000}"/>
    <cellStyle name="Обычный 11 4 2" xfId="135" xr:uid="{00000000-0005-0000-0000-000064000000}"/>
    <cellStyle name="Обычный 11 4 2 2" xfId="146" xr:uid="{00000000-0005-0000-0000-000065000000}"/>
    <cellStyle name="Обычный 11 4 2 3" xfId="157" xr:uid="{00000000-0005-0000-0000-000066000000}"/>
    <cellStyle name="Обычный 11 4 2 4" xfId="213" xr:uid="{00000000-0005-0000-0000-000067000000}"/>
    <cellStyle name="Обычный 11 4 3" xfId="129" xr:uid="{00000000-0005-0000-0000-000068000000}"/>
    <cellStyle name="Обычный 11 4 4" xfId="185" xr:uid="{00000000-0005-0000-0000-000069000000}"/>
    <cellStyle name="Обычный 11 4 5" xfId="200" xr:uid="{00000000-0005-0000-0000-00006A000000}"/>
    <cellStyle name="Обычный 11 5" xfId="133" xr:uid="{00000000-0005-0000-0000-00006B000000}"/>
    <cellStyle name="Обычный 11 5 2" xfId="144" xr:uid="{00000000-0005-0000-0000-00006C000000}"/>
    <cellStyle name="Обычный 11 5 3" xfId="155" xr:uid="{00000000-0005-0000-0000-00006D000000}"/>
    <cellStyle name="Обычный 11 5 4" xfId="195" xr:uid="{00000000-0005-0000-0000-00006E000000}"/>
    <cellStyle name="Обычный 11 5 5" xfId="576" xr:uid="{00000000-0005-0000-0000-00006F000000}"/>
    <cellStyle name="Обычный 11 6" xfId="199" xr:uid="{00000000-0005-0000-0000-000070000000}"/>
    <cellStyle name="Обычный 11 7" xfId="273" xr:uid="{00000000-0005-0000-0000-000071000000}"/>
    <cellStyle name="Обычный 11 8" xfId="83" xr:uid="{00000000-0005-0000-0000-000072000000}"/>
    <cellStyle name="Обычный 12" xfId="71" xr:uid="{00000000-0005-0000-0000-000073000000}"/>
    <cellStyle name="Обычный 12 2" xfId="104" xr:uid="{00000000-0005-0000-0000-000074000000}"/>
    <cellStyle name="Обычный 12 2 2" xfId="474" xr:uid="{00000000-0005-0000-0000-000075000000}"/>
    <cellStyle name="Обычный 12 2 2 2" xfId="789" xr:uid="{00000000-0005-0000-0000-000076000000}"/>
    <cellStyle name="Обычный 12 2 3" xfId="621" xr:uid="{00000000-0005-0000-0000-000077000000}"/>
    <cellStyle name="Обычный 12 2 4" xfId="998" xr:uid="{00000000-0005-0000-0000-000078000000}"/>
    <cellStyle name="Обычный 12 3" xfId="394" xr:uid="{00000000-0005-0000-0000-000079000000}"/>
    <cellStyle name="Обычный 12 3 2" xfId="702" xr:uid="{00000000-0005-0000-0000-00007A000000}"/>
    <cellStyle name="Обычный 12 3 3" xfId="1037" xr:uid="{00000000-0005-0000-0000-00007B000000}"/>
    <cellStyle name="Обычный 12 4" xfId="436" xr:uid="{00000000-0005-0000-0000-00007C000000}"/>
    <cellStyle name="Обычный 12 4 2" xfId="892" xr:uid="{00000000-0005-0000-0000-00007D000000}"/>
    <cellStyle name="Обычный 12 5" xfId="504" xr:uid="{00000000-0005-0000-0000-00007E000000}"/>
    <cellStyle name="Обычный 12 5 2" xfId="923" xr:uid="{00000000-0005-0000-0000-00007F000000}"/>
    <cellStyle name="Обычный 12 6" xfId="546" xr:uid="{00000000-0005-0000-0000-000080000000}"/>
    <cellStyle name="Обычный 12 7" xfId="962" xr:uid="{00000000-0005-0000-0000-000081000000}"/>
    <cellStyle name="Обычный 12 8" xfId="1177" xr:uid="{00000000-0005-0000-0000-000082000000}"/>
    <cellStyle name="Обычный 13" xfId="87" xr:uid="{00000000-0005-0000-0000-000083000000}"/>
    <cellStyle name="Обычный 13 2" xfId="332" xr:uid="{00000000-0005-0000-0000-000084000000}"/>
    <cellStyle name="Обычный 13 2 2" xfId="622" xr:uid="{00000000-0005-0000-0000-000085000000}"/>
    <cellStyle name="Обычный 13 2 3" xfId="1018" xr:uid="{00000000-0005-0000-0000-000086000000}"/>
    <cellStyle name="Обычный 13 3" xfId="451" xr:uid="{00000000-0005-0000-0000-000087000000}"/>
    <cellStyle name="Обычный 13 3 2" xfId="768" xr:uid="{00000000-0005-0000-0000-000088000000}"/>
    <cellStyle name="Обычный 13 4" xfId="519" xr:uid="{00000000-0005-0000-0000-000089000000}"/>
    <cellStyle name="Обычный 13 4 2" xfId="938" xr:uid="{00000000-0005-0000-0000-00008A000000}"/>
    <cellStyle name="Обычный 13 5" xfId="561" xr:uid="{00000000-0005-0000-0000-00008B000000}"/>
    <cellStyle name="Обычный 13 6" xfId="977" xr:uid="{00000000-0005-0000-0000-00008C000000}"/>
    <cellStyle name="Обычный 13 7" xfId="1178" xr:uid="{00000000-0005-0000-0000-00008D000000}"/>
    <cellStyle name="Обычный 14" xfId="126" xr:uid="{00000000-0005-0000-0000-00008E000000}"/>
    <cellStyle name="Обычный 14 2" xfId="134" xr:uid="{00000000-0005-0000-0000-00008F000000}"/>
    <cellStyle name="Обычный 14 2 2" xfId="145" xr:uid="{00000000-0005-0000-0000-000090000000}"/>
    <cellStyle name="Обычный 14 2 2 2" xfId="874" xr:uid="{00000000-0005-0000-0000-000091000000}"/>
    <cellStyle name="Обычный 14 2 2 3" xfId="624" xr:uid="{00000000-0005-0000-0000-000092000000}"/>
    <cellStyle name="Обычный 14 2 3" xfId="156" xr:uid="{00000000-0005-0000-0000-000093000000}"/>
    <cellStyle name="Обычный 14 2 4" xfId="194" xr:uid="{00000000-0005-0000-0000-000094000000}"/>
    <cellStyle name="Обычный 14 2 5" xfId="333" xr:uid="{00000000-0005-0000-0000-000095000000}"/>
    <cellStyle name="Обычный 14 3" xfId="128" xr:uid="{00000000-0005-0000-0000-000096000000}"/>
    <cellStyle name="Обычный 14 3 2" xfId="756" xr:uid="{00000000-0005-0000-0000-000097000000}"/>
    <cellStyle name="Обычный 14 3 3" xfId="873" xr:uid="{00000000-0005-0000-0000-000098000000}"/>
    <cellStyle name="Обычный 14 4" xfId="184" xr:uid="{00000000-0005-0000-0000-000099000000}"/>
    <cellStyle name="Обычный 14 5" xfId="202" xr:uid="{00000000-0005-0000-0000-00009A000000}"/>
    <cellStyle name="Обычный 14 5 2" xfId="577" xr:uid="{00000000-0005-0000-0000-00009B000000}"/>
    <cellStyle name="Обычный 14 6" xfId="274" xr:uid="{00000000-0005-0000-0000-00009C000000}"/>
    <cellStyle name="Обычный 15" xfId="193" xr:uid="{00000000-0005-0000-0000-00009D000000}"/>
    <cellStyle name="Обычный 15 2" xfId="336" xr:uid="{00000000-0005-0000-0000-00009E000000}"/>
    <cellStyle name="Обычный 15 2 2" xfId="628" xr:uid="{00000000-0005-0000-0000-00009F000000}"/>
    <cellStyle name="Обычный 15 2 3" xfId="816" xr:uid="{00000000-0005-0000-0000-0000A0000000}"/>
    <cellStyle name="Обычный 15 3" xfId="579" xr:uid="{00000000-0005-0000-0000-0000A1000000}"/>
    <cellStyle name="Обычный 15 4" xfId="745" xr:uid="{00000000-0005-0000-0000-0000A2000000}"/>
    <cellStyle name="Обычный 15 4 2" xfId="1024" xr:uid="{00000000-0005-0000-0000-0000A3000000}"/>
    <cellStyle name="Обычный 16" xfId="192" xr:uid="{00000000-0005-0000-0000-0000A4000000}"/>
    <cellStyle name="Обычный 16 2" xfId="339" xr:uid="{00000000-0005-0000-0000-0000A5000000}"/>
    <cellStyle name="Обычный 16 2 2" xfId="631" xr:uid="{00000000-0005-0000-0000-0000A6000000}"/>
    <cellStyle name="Обычный 16 3" xfId="581" xr:uid="{00000000-0005-0000-0000-0000A7000000}"/>
    <cellStyle name="Обычный 16 4" xfId="744" xr:uid="{00000000-0005-0000-0000-0000A8000000}"/>
    <cellStyle name="Обычный 16 5" xfId="280" xr:uid="{00000000-0005-0000-0000-0000A9000000}"/>
    <cellStyle name="Обычный 16 6" xfId="1064" xr:uid="{00000000-0005-0000-0000-0000AA000000}"/>
    <cellStyle name="Обычный 16 7" xfId="1179" xr:uid="{00000000-0005-0000-0000-0000AB000000}"/>
    <cellStyle name="Обычный 17" xfId="283" xr:uid="{00000000-0005-0000-0000-0000AC000000}"/>
    <cellStyle name="Обычный 17 2" xfId="342" xr:uid="{00000000-0005-0000-0000-0000AD000000}"/>
    <cellStyle name="Обычный 17 2 2" xfId="634" xr:uid="{00000000-0005-0000-0000-0000AE000000}"/>
    <cellStyle name="Обычный 17 3" xfId="584" xr:uid="{00000000-0005-0000-0000-0000AF000000}"/>
    <cellStyle name="Обычный 17 4" xfId="1168" xr:uid="{00000000-0005-0000-0000-0000B0000000}"/>
    <cellStyle name="Обычный 18" xfId="286" xr:uid="{00000000-0005-0000-0000-0000B1000000}"/>
    <cellStyle name="Обычный 18 2" xfId="345" xr:uid="{00000000-0005-0000-0000-0000B2000000}"/>
    <cellStyle name="Обычный 18 2 2" xfId="637" xr:uid="{00000000-0005-0000-0000-0000B3000000}"/>
    <cellStyle name="Обычный 18 3" xfId="587" xr:uid="{00000000-0005-0000-0000-0000B4000000}"/>
    <cellStyle name="Обычный 18 4" xfId="1196" xr:uid="{00000000-0005-0000-0000-0000B5000000}"/>
    <cellStyle name="Обычный 19" xfId="289" xr:uid="{00000000-0005-0000-0000-0000B6000000}"/>
    <cellStyle name="Обычный 19 2" xfId="348" xr:uid="{00000000-0005-0000-0000-0000B7000000}"/>
    <cellStyle name="Обычный 19 2 2" xfId="640" xr:uid="{00000000-0005-0000-0000-0000B8000000}"/>
    <cellStyle name="Обычный 19 3" xfId="590" xr:uid="{00000000-0005-0000-0000-0000B9000000}"/>
    <cellStyle name="Обычный 19 4" xfId="1197" xr:uid="{00000000-0005-0000-0000-0000BA000000}"/>
    <cellStyle name="Обычный 2" xfId="1" xr:uid="{00000000-0005-0000-0000-0000BB000000}"/>
    <cellStyle name="Обычный 2 2" xfId="25" xr:uid="{00000000-0005-0000-0000-0000BC000000}"/>
    <cellStyle name="Обычный 2 2 10" xfId="297" xr:uid="{00000000-0005-0000-0000-0000BD000000}"/>
    <cellStyle name="Обычный 2 2 10 2" xfId="352" xr:uid="{00000000-0005-0000-0000-0000BE000000}"/>
    <cellStyle name="Обычный 2 2 10 2 2" xfId="645" xr:uid="{00000000-0005-0000-0000-0000BF000000}"/>
    <cellStyle name="Обычный 2 2 10 3" xfId="594" xr:uid="{00000000-0005-0000-0000-0000C0000000}"/>
    <cellStyle name="Обычный 2 2 11" xfId="300" xr:uid="{00000000-0005-0000-0000-0000C1000000}"/>
    <cellStyle name="Обычный 2 2 11 2" xfId="355" xr:uid="{00000000-0005-0000-0000-0000C2000000}"/>
    <cellStyle name="Обычный 2 2 11 2 2" xfId="650" xr:uid="{00000000-0005-0000-0000-0000C3000000}"/>
    <cellStyle name="Обычный 2 2 11 3" xfId="597" xr:uid="{00000000-0005-0000-0000-0000C4000000}"/>
    <cellStyle name="Обычный 2 2 12" xfId="306" xr:uid="{00000000-0005-0000-0000-0000C5000000}"/>
    <cellStyle name="Обычный 2 2 12 2" xfId="362" xr:uid="{00000000-0005-0000-0000-0000C6000000}"/>
    <cellStyle name="Обычный 2 2 12 2 2" xfId="657" xr:uid="{00000000-0005-0000-0000-0000C7000000}"/>
    <cellStyle name="Обычный 2 2 12 3" xfId="602" xr:uid="{00000000-0005-0000-0000-0000C8000000}"/>
    <cellStyle name="Обычный 2 2 13" xfId="314" xr:uid="{00000000-0005-0000-0000-0000C9000000}"/>
    <cellStyle name="Обычный 2 2 13 2" xfId="367" xr:uid="{00000000-0005-0000-0000-0000CA000000}"/>
    <cellStyle name="Обычный 2 2 13 2 2" xfId="662" xr:uid="{00000000-0005-0000-0000-0000CB000000}"/>
    <cellStyle name="Обычный 2 2 13 3" xfId="606" xr:uid="{00000000-0005-0000-0000-0000CC000000}"/>
    <cellStyle name="Обычный 2 2 14" xfId="319" xr:uid="{00000000-0005-0000-0000-0000CD000000}"/>
    <cellStyle name="Обычный 2 2 14 2" xfId="372" xr:uid="{00000000-0005-0000-0000-0000CE000000}"/>
    <cellStyle name="Обычный 2 2 14 2 2" xfId="668" xr:uid="{00000000-0005-0000-0000-0000CF000000}"/>
    <cellStyle name="Обычный 2 2 14 3" xfId="611" xr:uid="{00000000-0005-0000-0000-0000D0000000}"/>
    <cellStyle name="Обычный 2 2 15" xfId="379" xr:uid="{00000000-0005-0000-0000-0000D1000000}"/>
    <cellStyle name="Обычный 2 2 15 2" xfId="683" xr:uid="{00000000-0005-0000-0000-0000D2000000}"/>
    <cellStyle name="Обычный 2 2 15 3" xfId="944" xr:uid="{00000000-0005-0000-0000-0000D3000000}"/>
    <cellStyle name="Обычный 2 2 16" xfId="386" xr:uid="{00000000-0005-0000-0000-0000D4000000}"/>
    <cellStyle name="Обычный 2 2 16 2" xfId="690" xr:uid="{00000000-0005-0000-0000-0000D5000000}"/>
    <cellStyle name="Обычный 2 2 17" xfId="410" xr:uid="{00000000-0005-0000-0000-0000D6000000}"/>
    <cellStyle name="Обычный 2 2 17 2" xfId="718" xr:uid="{00000000-0005-0000-0000-0000D7000000}"/>
    <cellStyle name="Обычный 2 2 18" xfId="422" xr:uid="{00000000-0005-0000-0000-0000D8000000}"/>
    <cellStyle name="Обычный 2 2 18 2" xfId="880" xr:uid="{00000000-0005-0000-0000-0000D9000000}"/>
    <cellStyle name="Обычный 2 2 19" xfId="490" xr:uid="{00000000-0005-0000-0000-0000DA000000}"/>
    <cellStyle name="Обычный 2 2 19 2" xfId="909" xr:uid="{00000000-0005-0000-0000-0000DB000000}"/>
    <cellStyle name="Обычный 2 2 2" xfId="66" xr:uid="{00000000-0005-0000-0000-0000DC000000}"/>
    <cellStyle name="Обычный 2 2 2 2" xfId="78" xr:uid="{00000000-0005-0000-0000-0000DD000000}"/>
    <cellStyle name="Обычный 2 2 2 2 2" xfId="111" xr:uid="{00000000-0005-0000-0000-0000DE000000}"/>
    <cellStyle name="Обычный 2 2 2 2 2 2" xfId="481" xr:uid="{00000000-0005-0000-0000-0000DF000000}"/>
    <cellStyle name="Обычный 2 2 2 2 2 2 2" xfId="796" xr:uid="{00000000-0005-0000-0000-0000E0000000}"/>
    <cellStyle name="Обычный 2 2 2 2 2 3" xfId="674" xr:uid="{00000000-0005-0000-0000-0000E1000000}"/>
    <cellStyle name="Обычный 2 2 2 2 2 4" xfId="1005" xr:uid="{00000000-0005-0000-0000-0000E2000000}"/>
    <cellStyle name="Обычный 2 2 2 2 3" xfId="401" xr:uid="{00000000-0005-0000-0000-0000E3000000}"/>
    <cellStyle name="Обычный 2 2 2 2 3 2" xfId="709" xr:uid="{00000000-0005-0000-0000-0000E4000000}"/>
    <cellStyle name="Обычный 2 2 2 2 3 3" xfId="1044" xr:uid="{00000000-0005-0000-0000-0000E5000000}"/>
    <cellStyle name="Обычный 2 2 2 2 4" xfId="443" xr:uid="{00000000-0005-0000-0000-0000E6000000}"/>
    <cellStyle name="Обычный 2 2 2 2 4 2" xfId="899" xr:uid="{00000000-0005-0000-0000-0000E7000000}"/>
    <cellStyle name="Обычный 2 2 2 2 5" xfId="511" xr:uid="{00000000-0005-0000-0000-0000E8000000}"/>
    <cellStyle name="Обычный 2 2 2 2 5 2" xfId="930" xr:uid="{00000000-0005-0000-0000-0000E9000000}"/>
    <cellStyle name="Обычный 2 2 2 2 6" xfId="553" xr:uid="{00000000-0005-0000-0000-0000EA000000}"/>
    <cellStyle name="Обычный 2 2 2 2 7" xfId="969" xr:uid="{00000000-0005-0000-0000-0000EB000000}"/>
    <cellStyle name="Обычный 2 2 2 3" xfId="120" xr:uid="{00000000-0005-0000-0000-0000EC000000}"/>
    <cellStyle name="Обычный 2 2 2 3 2" xfId="458" xr:uid="{00000000-0005-0000-0000-0000ED000000}"/>
    <cellStyle name="Обычный 2 2 2 3 2 2" xfId="758" xr:uid="{00000000-0005-0000-0000-0000EE000000}"/>
    <cellStyle name="Обычный 2 2 2 3 3" xfId="526" xr:uid="{00000000-0005-0000-0000-0000EF000000}"/>
    <cellStyle name="Обычный 2 2 2 3 3 2" xfId="775" xr:uid="{00000000-0005-0000-0000-0000F0000000}"/>
    <cellStyle name="Обычный 2 2 2 3 4" xfId="568" xr:uid="{00000000-0005-0000-0000-0000F1000000}"/>
    <cellStyle name="Обычный 2 2 2 3 5" xfId="984" xr:uid="{00000000-0005-0000-0000-0000F2000000}"/>
    <cellStyle name="Обычный 2 2 2 4" xfId="95" xr:uid="{00000000-0005-0000-0000-0000F3000000}"/>
    <cellStyle name="Обычный 2 2 2 4 2" xfId="465" xr:uid="{00000000-0005-0000-0000-0000F4000000}"/>
    <cellStyle name="Обычный 2 2 2 4 2 2" xfId="781" xr:uid="{00000000-0005-0000-0000-0000F5000000}"/>
    <cellStyle name="Обычный 2 2 2 4 3" xfId="724" xr:uid="{00000000-0005-0000-0000-0000F6000000}"/>
    <cellStyle name="Обычный 2 2 2 4 4" xfId="990" xr:uid="{00000000-0005-0000-0000-0000F7000000}"/>
    <cellStyle name="Обычный 2 2 2 5" xfId="428" xr:uid="{00000000-0005-0000-0000-0000F8000000}"/>
    <cellStyle name="Обычный 2 2 2 5 2" xfId="764" xr:uid="{00000000-0005-0000-0000-0000F9000000}"/>
    <cellStyle name="Обычный 2 2 2 6" xfId="496" xr:uid="{00000000-0005-0000-0000-0000FA000000}"/>
    <cellStyle name="Обычный 2 2 2 6 2" xfId="915" xr:uid="{00000000-0005-0000-0000-0000FB000000}"/>
    <cellStyle name="Обычный 2 2 2 7" xfId="538" xr:uid="{00000000-0005-0000-0000-0000FC000000}"/>
    <cellStyle name="Обычный 2 2 2 8" xfId="954" xr:uid="{00000000-0005-0000-0000-0000FD000000}"/>
    <cellStyle name="Обычный 2 2 2 9" xfId="270" xr:uid="{00000000-0005-0000-0000-0000FE000000}"/>
    <cellStyle name="Обычный 2 2 20" xfId="532" xr:uid="{00000000-0005-0000-0000-0000FF000000}"/>
    <cellStyle name="Обычный 2 2 21" xfId="948" xr:uid="{00000000-0005-0000-0000-000000010000}"/>
    <cellStyle name="Обычный 2 2 22" xfId="264" xr:uid="{00000000-0005-0000-0000-000001010000}"/>
    <cellStyle name="Обычный 2 2 23" xfId="1201" xr:uid="{00000000-0005-0000-0000-000002010000}"/>
    <cellStyle name="Обычный 2 2 24" xfId="46" xr:uid="{00000000-0005-0000-0000-000003010000}"/>
    <cellStyle name="Обычный 2 2 3" xfId="72" xr:uid="{00000000-0005-0000-0000-000004010000}"/>
    <cellStyle name="Обычный 2 2 3 2" xfId="105" xr:uid="{00000000-0005-0000-0000-000005010000}"/>
    <cellStyle name="Обычный 2 2 3 2 2" xfId="475" xr:uid="{00000000-0005-0000-0000-000006010000}"/>
    <cellStyle name="Обычный 2 2 3 2 2 2" xfId="790" xr:uid="{00000000-0005-0000-0000-000007010000}"/>
    <cellStyle name="Обычный 2 2 3 2 3" xfId="623" xr:uid="{00000000-0005-0000-0000-000008010000}"/>
    <cellStyle name="Обычный 2 2 3 2 4" xfId="999" xr:uid="{00000000-0005-0000-0000-000009010000}"/>
    <cellStyle name="Обычный 2 2 3 3" xfId="395" xr:uid="{00000000-0005-0000-0000-00000A010000}"/>
    <cellStyle name="Обычный 2 2 3 3 2" xfId="703" xr:uid="{00000000-0005-0000-0000-00000B010000}"/>
    <cellStyle name="Обычный 2 2 3 3 3" xfId="1038" xr:uid="{00000000-0005-0000-0000-00000C010000}"/>
    <cellStyle name="Обычный 2 2 3 4" xfId="437" xr:uid="{00000000-0005-0000-0000-00000D010000}"/>
    <cellStyle name="Обычный 2 2 3 4 2" xfId="893" xr:uid="{00000000-0005-0000-0000-00000E010000}"/>
    <cellStyle name="Обычный 2 2 3 5" xfId="505" xr:uid="{00000000-0005-0000-0000-00000F010000}"/>
    <cellStyle name="Обычный 2 2 3 5 2" xfId="924" xr:uid="{00000000-0005-0000-0000-000010010000}"/>
    <cellStyle name="Обычный 2 2 3 6" xfId="547" xr:uid="{00000000-0005-0000-0000-000011010000}"/>
    <cellStyle name="Обычный 2 2 3 7" xfId="963" xr:uid="{00000000-0005-0000-0000-000012010000}"/>
    <cellStyle name="Обычный 2 2 4" xfId="88" xr:uid="{00000000-0005-0000-0000-000013010000}"/>
    <cellStyle name="Обычный 2 2 4 2" xfId="334" xr:uid="{00000000-0005-0000-0000-000014010000}"/>
    <cellStyle name="Обычный 2 2 4 2 2" xfId="625" xr:uid="{00000000-0005-0000-0000-000015010000}"/>
    <cellStyle name="Обычный 2 2 4 2 3" xfId="1019" xr:uid="{00000000-0005-0000-0000-000016010000}"/>
    <cellStyle name="Обычный 2 2 4 3" xfId="452" xr:uid="{00000000-0005-0000-0000-000017010000}"/>
    <cellStyle name="Обычный 2 2 4 3 2" xfId="769" xr:uid="{00000000-0005-0000-0000-000018010000}"/>
    <cellStyle name="Обычный 2 2 4 4" xfId="520" xr:uid="{00000000-0005-0000-0000-000019010000}"/>
    <cellStyle name="Обычный 2 2 4 4 2" xfId="939" xr:uid="{00000000-0005-0000-0000-00001A010000}"/>
    <cellStyle name="Обычный 2 2 4 5" xfId="562" xr:uid="{00000000-0005-0000-0000-00001B010000}"/>
    <cellStyle name="Обычный 2 2 4 6" xfId="978" xr:uid="{00000000-0005-0000-0000-00001C010000}"/>
    <cellStyle name="Обычный 2 2 5" xfId="279" xr:uid="{00000000-0005-0000-0000-00001D010000}"/>
    <cellStyle name="Обычный 2 2 5 2" xfId="337" xr:uid="{00000000-0005-0000-0000-00001E010000}"/>
    <cellStyle name="Обычный 2 2 5 2 2" xfId="629" xr:uid="{00000000-0005-0000-0000-00001F010000}"/>
    <cellStyle name="Обычный 2 2 5 2 2 2" xfId="866" xr:uid="{00000000-0005-0000-0000-000020010000}"/>
    <cellStyle name="Обычный 2 2 5 2 2 2 2" xfId="1137" xr:uid="{00000000-0005-0000-0000-000021010000}"/>
    <cellStyle name="Обычный 2 2 5 2 2 3" xfId="835" xr:uid="{00000000-0005-0000-0000-000022010000}"/>
    <cellStyle name="Обычный 2 2 5 2 2 3 2" xfId="1109" xr:uid="{00000000-0005-0000-0000-000023010000}"/>
    <cellStyle name="Обычный 2 2 5 2 3" xfId="852" xr:uid="{00000000-0005-0000-0000-000024010000}"/>
    <cellStyle name="Обычный 2 2 5 2 3 2" xfId="1123" xr:uid="{00000000-0005-0000-0000-000025010000}"/>
    <cellStyle name="Обычный 2 2 5 2 4" xfId="735" xr:uid="{00000000-0005-0000-0000-000026010000}"/>
    <cellStyle name="Обычный 2 2 5 2 4 2" xfId="1089" xr:uid="{00000000-0005-0000-0000-000027010000}"/>
    <cellStyle name="Обычный 2 2 5 3" xfId="580" xr:uid="{00000000-0005-0000-0000-000028010000}"/>
    <cellStyle name="Обычный 2 2 5 3 2" xfId="859" xr:uid="{00000000-0005-0000-0000-000029010000}"/>
    <cellStyle name="Обычный 2 2 5 3 2 2" xfId="1130" xr:uid="{00000000-0005-0000-0000-00002A010000}"/>
    <cellStyle name="Обычный 2 2 5 3 3" xfId="828" xr:uid="{00000000-0005-0000-0000-00002B010000}"/>
    <cellStyle name="Обычный 2 2 5 3 3 2" xfId="1102" xr:uid="{00000000-0005-0000-0000-00002C010000}"/>
    <cellStyle name="Обычный 2 2 5 4" xfId="845" xr:uid="{00000000-0005-0000-0000-00002D010000}"/>
    <cellStyle name="Обычный 2 2 5 4 2" xfId="1013" xr:uid="{00000000-0005-0000-0000-00002E010000}"/>
    <cellStyle name="Обычный 2 2 5 4 3" xfId="1116" xr:uid="{00000000-0005-0000-0000-00002F010000}"/>
    <cellStyle name="Обычный 2 2 5 5" xfId="734" xr:uid="{00000000-0005-0000-0000-000030010000}"/>
    <cellStyle name="Обычный 2 2 5 5 2" xfId="1088" xr:uid="{00000000-0005-0000-0000-000031010000}"/>
    <cellStyle name="Обычный 2 2 6" xfId="281" xr:uid="{00000000-0005-0000-0000-000032010000}"/>
    <cellStyle name="Обычный 2 2 6 2" xfId="340" xr:uid="{00000000-0005-0000-0000-000033010000}"/>
    <cellStyle name="Обычный 2 2 6 2 2" xfId="632" xr:uid="{00000000-0005-0000-0000-000034010000}"/>
    <cellStyle name="Обычный 2 2 6 3" xfId="582" xr:uid="{00000000-0005-0000-0000-000035010000}"/>
    <cellStyle name="Обычный 2 2 6 4" xfId="1025" xr:uid="{00000000-0005-0000-0000-000036010000}"/>
    <cellStyle name="Обычный 2 2 7" xfId="284" xr:uid="{00000000-0005-0000-0000-000037010000}"/>
    <cellStyle name="Обычный 2 2 7 2" xfId="343" xr:uid="{00000000-0005-0000-0000-000038010000}"/>
    <cellStyle name="Обычный 2 2 7 2 2" xfId="635" xr:uid="{00000000-0005-0000-0000-000039010000}"/>
    <cellStyle name="Обычный 2 2 7 3" xfId="585" xr:uid="{00000000-0005-0000-0000-00003A010000}"/>
    <cellStyle name="Обычный 2 2 8" xfId="287" xr:uid="{00000000-0005-0000-0000-00003B010000}"/>
    <cellStyle name="Обычный 2 2 8 2" xfId="346" xr:uid="{00000000-0005-0000-0000-00003C010000}"/>
    <cellStyle name="Обычный 2 2 8 2 2" xfId="638" xr:uid="{00000000-0005-0000-0000-00003D010000}"/>
    <cellStyle name="Обычный 2 2 8 3" xfId="588" xr:uid="{00000000-0005-0000-0000-00003E010000}"/>
    <cellStyle name="Обычный 2 2 9" xfId="290" xr:uid="{00000000-0005-0000-0000-00003F010000}"/>
    <cellStyle name="Обычный 2 2 9 2" xfId="349" xr:uid="{00000000-0005-0000-0000-000040010000}"/>
    <cellStyle name="Обычный 2 2 9 2 2" xfId="641" xr:uid="{00000000-0005-0000-0000-000041010000}"/>
    <cellStyle name="Обычный 2 2 9 3" xfId="591" xr:uid="{00000000-0005-0000-0000-000042010000}"/>
    <cellStyle name="Обычный 2 3" xfId="26" xr:uid="{00000000-0005-0000-0000-000043010000}"/>
    <cellStyle name="Обычный 2 3 2" xfId="323" xr:uid="{00000000-0005-0000-0000-000044010000}"/>
    <cellStyle name="Обычный 2 3 3" xfId="732" xr:uid="{00000000-0005-0000-0000-000045010000}"/>
    <cellStyle name="Обычный 2 3 4" xfId="275" xr:uid="{00000000-0005-0000-0000-000046010000}"/>
    <cellStyle name="Обычный 2 4" xfId="303" xr:uid="{00000000-0005-0000-0000-000047010000}"/>
    <cellStyle name="Обычный 2 4 2" xfId="359" xr:uid="{00000000-0005-0000-0000-000048010000}"/>
    <cellStyle name="Обычный 2 4 2 2" xfId="655" xr:uid="{00000000-0005-0000-0000-000049010000}"/>
    <cellStyle name="Обычный 2 4 3" xfId="600" xr:uid="{00000000-0005-0000-0000-00004A010000}"/>
    <cellStyle name="Обычный 2 4 4" xfId="815" xr:uid="{00000000-0005-0000-0000-00004B010000}"/>
    <cellStyle name="Обычный 2 4 4 2" xfId="945" xr:uid="{00000000-0005-0000-0000-00004C010000}"/>
    <cellStyle name="Обычный 2 4 5" xfId="1180" xr:uid="{00000000-0005-0000-0000-00004D010000}"/>
    <cellStyle name="Обычный 2 5" xfId="304" xr:uid="{00000000-0005-0000-0000-00004E010000}"/>
    <cellStyle name="Обычный 2 5 2" xfId="360" xr:uid="{00000000-0005-0000-0000-00004F010000}"/>
    <cellStyle name="Обычный 2 5 2 2" xfId="863" xr:uid="{00000000-0005-0000-0000-000050010000}"/>
    <cellStyle name="Обычный 2 5 2 2 2" xfId="1134" xr:uid="{00000000-0005-0000-0000-000051010000}"/>
    <cellStyle name="Обычный 2 5 2 3" xfId="832" xr:uid="{00000000-0005-0000-0000-000052010000}"/>
    <cellStyle name="Обычный 2 5 2 3 2" xfId="1106" xr:uid="{00000000-0005-0000-0000-000053010000}"/>
    <cellStyle name="Обычный 2 5 3" xfId="849" xr:uid="{00000000-0005-0000-0000-000054010000}"/>
    <cellStyle name="Обычный 2 5 3 2" xfId="1120" xr:uid="{00000000-0005-0000-0000-000055010000}"/>
    <cellStyle name="Обычный 2 5 4" xfId="742" xr:uid="{00000000-0005-0000-0000-000056010000}"/>
    <cellStyle name="Обычный 2 5 4 2" xfId="1092" xr:uid="{00000000-0005-0000-0000-000057010000}"/>
    <cellStyle name="Обычный 2 6" xfId="825" xr:uid="{00000000-0005-0000-0000-000058010000}"/>
    <cellStyle name="Обычный 2 6 2" xfId="856" xr:uid="{00000000-0005-0000-0000-000059010000}"/>
    <cellStyle name="Обычный 2 6 2 2" xfId="1127" xr:uid="{00000000-0005-0000-0000-00005A010000}"/>
    <cellStyle name="Обычный 2 6 3" xfId="1099" xr:uid="{00000000-0005-0000-0000-00005B010000}"/>
    <cellStyle name="Обычный 2 7" xfId="842" xr:uid="{00000000-0005-0000-0000-00005C010000}"/>
    <cellStyle name="Обычный 2 7 2" xfId="1113" xr:uid="{00000000-0005-0000-0000-00005D010000}"/>
    <cellStyle name="Обычный 2 8" xfId="811" xr:uid="{00000000-0005-0000-0000-00005E010000}"/>
    <cellStyle name="Обычный 2 8 2" xfId="1096" xr:uid="{00000000-0005-0000-0000-00005F010000}"/>
    <cellStyle name="Обычный 2 9" xfId="20" xr:uid="{00000000-0005-0000-0000-000060010000}"/>
    <cellStyle name="Обычный 2_Корректировка - ОСАГО - 30.09.2010" xfId="808" xr:uid="{00000000-0005-0000-0000-000061010000}"/>
    <cellStyle name="Обычный 20" xfId="292" xr:uid="{00000000-0005-0000-0000-000062010000}"/>
    <cellStyle name="Обычный 20 2" xfId="817" xr:uid="{00000000-0005-0000-0000-000063010000}"/>
    <cellStyle name="Обычный 20 2 2" xfId="837" xr:uid="{00000000-0005-0000-0000-000064010000}"/>
    <cellStyle name="Обычный 20 2 2 2" xfId="868" xr:uid="{00000000-0005-0000-0000-000065010000}"/>
    <cellStyle name="Обычный 20 2 2 2 2" xfId="1139" xr:uid="{00000000-0005-0000-0000-000066010000}"/>
    <cellStyle name="Обычный 20 2 2 3" xfId="1111" xr:uid="{00000000-0005-0000-0000-000067010000}"/>
    <cellStyle name="Обычный 20 2 3" xfId="854" xr:uid="{00000000-0005-0000-0000-000068010000}"/>
    <cellStyle name="Обычный 20 2 3 2" xfId="1125" xr:uid="{00000000-0005-0000-0000-000069010000}"/>
    <cellStyle name="Обычный 20 2 4" xfId="1097" xr:uid="{00000000-0005-0000-0000-00006A010000}"/>
    <cellStyle name="Обычный 20 3" xfId="830" xr:uid="{00000000-0005-0000-0000-00006B010000}"/>
    <cellStyle name="Обычный 20 3 2" xfId="861" xr:uid="{00000000-0005-0000-0000-00006C010000}"/>
    <cellStyle name="Обычный 20 3 2 2" xfId="1132" xr:uid="{00000000-0005-0000-0000-00006D010000}"/>
    <cellStyle name="Обычный 20 3 3" xfId="1104" xr:uid="{00000000-0005-0000-0000-00006E010000}"/>
    <cellStyle name="Обычный 20 4" xfId="847" xr:uid="{00000000-0005-0000-0000-00006F010000}"/>
    <cellStyle name="Обычный 20 4 2" xfId="1118" xr:uid="{00000000-0005-0000-0000-000070010000}"/>
    <cellStyle name="Обычный 20 5" xfId="1080" xr:uid="{00000000-0005-0000-0000-000071010000}"/>
    <cellStyle name="Обычный 20 6" xfId="1198" xr:uid="{00000000-0005-0000-0000-000072010000}"/>
    <cellStyle name="Обычный 21" xfId="296" xr:uid="{00000000-0005-0000-0000-000073010000}"/>
    <cellStyle name="Обычный 21 2" xfId="351" xr:uid="{00000000-0005-0000-0000-000074010000}"/>
    <cellStyle name="Обычный 21 2 2" xfId="644" xr:uid="{00000000-0005-0000-0000-000075010000}"/>
    <cellStyle name="Обычный 21 3" xfId="593" xr:uid="{00000000-0005-0000-0000-000076010000}"/>
    <cellStyle name="Обычный 21 4" xfId="1191" xr:uid="{00000000-0005-0000-0000-000077010000}"/>
    <cellStyle name="Обычный 22" xfId="299" xr:uid="{00000000-0005-0000-0000-000078010000}"/>
    <cellStyle name="Обычный 22 2" xfId="354" xr:uid="{00000000-0005-0000-0000-000079010000}"/>
    <cellStyle name="Обычный 22 2 2" xfId="649" xr:uid="{00000000-0005-0000-0000-00007A010000}"/>
    <cellStyle name="Обычный 22 3" xfId="596" xr:uid="{00000000-0005-0000-0000-00007B010000}"/>
    <cellStyle name="Обычный 23" xfId="302" xr:uid="{00000000-0005-0000-0000-00007C010000}"/>
    <cellStyle name="Обычный 23 2" xfId="358" xr:uid="{00000000-0005-0000-0000-00007D010000}"/>
    <cellStyle name="Обычный 23 2 2" xfId="654" xr:uid="{00000000-0005-0000-0000-00007E010000}"/>
    <cellStyle name="Обычный 23 2 3" xfId="819" xr:uid="{00000000-0005-0000-0000-00007F010000}"/>
    <cellStyle name="Обычный 23 3" xfId="599" xr:uid="{00000000-0005-0000-0000-000080010000}"/>
    <cellStyle name="Обычный 23 4" xfId="763" xr:uid="{00000000-0005-0000-0000-000081010000}"/>
    <cellStyle name="Обычный 24" xfId="305" xr:uid="{00000000-0005-0000-0000-000082010000}"/>
    <cellStyle name="Обычный 24 2" xfId="361" xr:uid="{00000000-0005-0000-0000-000083010000}"/>
    <cellStyle name="Обычный 24 2 2" xfId="656" xr:uid="{00000000-0005-0000-0000-000084010000}"/>
    <cellStyle name="Обычный 24 2 3" xfId="820" xr:uid="{00000000-0005-0000-0000-000085010000}"/>
    <cellStyle name="Обычный 24 3" xfId="601" xr:uid="{00000000-0005-0000-0000-000086010000}"/>
    <cellStyle name="Обычный 24 4" xfId="751" xr:uid="{00000000-0005-0000-0000-000087010000}"/>
    <cellStyle name="Обычный 25" xfId="313" xr:uid="{00000000-0005-0000-0000-000088010000}"/>
    <cellStyle name="Обычный 25 2" xfId="366" xr:uid="{00000000-0005-0000-0000-000089010000}"/>
    <cellStyle name="Обычный 25 2 2" xfId="661" xr:uid="{00000000-0005-0000-0000-00008A010000}"/>
    <cellStyle name="Обычный 25 2 3" xfId="821" xr:uid="{00000000-0005-0000-0000-00008B010000}"/>
    <cellStyle name="Обычный 25 3" xfId="605" xr:uid="{00000000-0005-0000-0000-00008C010000}"/>
    <cellStyle name="Обычный 25 4" xfId="749" xr:uid="{00000000-0005-0000-0000-00008D010000}"/>
    <cellStyle name="Обычный 26" xfId="318" xr:uid="{00000000-0005-0000-0000-00008E010000}"/>
    <cellStyle name="Обычный 26 2" xfId="371" xr:uid="{00000000-0005-0000-0000-00008F010000}"/>
    <cellStyle name="Обычный 26 2 2" xfId="667" xr:uid="{00000000-0005-0000-0000-000090010000}"/>
    <cellStyle name="Обычный 26 3" xfId="610" xr:uid="{00000000-0005-0000-0000-000091010000}"/>
    <cellStyle name="Обычный 26 4" xfId="946" xr:uid="{00000000-0005-0000-0000-000092010000}"/>
    <cellStyle name="Обычный 27" xfId="324" xr:uid="{00000000-0005-0000-0000-000093010000}"/>
    <cellStyle name="Обычный 27 2" xfId="839" xr:uid="{00000000-0005-0000-0000-000094010000}"/>
    <cellStyle name="Обычный 27 3" xfId="822" xr:uid="{00000000-0005-0000-0000-000095010000}"/>
    <cellStyle name="Обычный 27 4" xfId="1085" xr:uid="{00000000-0005-0000-0000-000096010000}"/>
    <cellStyle name="Обычный 28" xfId="378" xr:uid="{00000000-0005-0000-0000-000097010000}"/>
    <cellStyle name="Обычный 28 2" xfId="682" xr:uid="{00000000-0005-0000-0000-000098010000}"/>
    <cellStyle name="Обычный 29" xfId="385" xr:uid="{00000000-0005-0000-0000-000099010000}"/>
    <cellStyle name="Обычный 29 2" xfId="689" xr:uid="{00000000-0005-0000-0000-00009A010000}"/>
    <cellStyle name="Обычный 3" xfId="27" xr:uid="{00000000-0005-0000-0000-00009B010000}"/>
    <cellStyle name="Обычный 3 2" xfId="47" xr:uid="{00000000-0005-0000-0000-00009C010000}"/>
    <cellStyle name="Обычный 3 2 10" xfId="301" xr:uid="{00000000-0005-0000-0000-00009D010000}"/>
    <cellStyle name="Обычный 3 2 10 2" xfId="356" xr:uid="{00000000-0005-0000-0000-00009E010000}"/>
    <cellStyle name="Обычный 3 2 10 2 2" xfId="651" xr:uid="{00000000-0005-0000-0000-00009F010000}"/>
    <cellStyle name="Обычный 3 2 10 3" xfId="598" xr:uid="{00000000-0005-0000-0000-0000A0010000}"/>
    <cellStyle name="Обычный 3 2 11" xfId="307" xr:uid="{00000000-0005-0000-0000-0000A1010000}"/>
    <cellStyle name="Обычный 3 2 11 2" xfId="363" xr:uid="{00000000-0005-0000-0000-0000A2010000}"/>
    <cellStyle name="Обычный 3 2 11 2 2" xfId="658" xr:uid="{00000000-0005-0000-0000-0000A3010000}"/>
    <cellStyle name="Обычный 3 2 11 3" xfId="603" xr:uid="{00000000-0005-0000-0000-0000A4010000}"/>
    <cellStyle name="Обычный 3 2 12" xfId="315" xr:uid="{00000000-0005-0000-0000-0000A5010000}"/>
    <cellStyle name="Обычный 3 2 12 2" xfId="368" xr:uid="{00000000-0005-0000-0000-0000A6010000}"/>
    <cellStyle name="Обычный 3 2 12 2 2" xfId="663" xr:uid="{00000000-0005-0000-0000-0000A7010000}"/>
    <cellStyle name="Обычный 3 2 12 3" xfId="607" xr:uid="{00000000-0005-0000-0000-0000A8010000}"/>
    <cellStyle name="Обычный 3 2 13" xfId="320" xr:uid="{00000000-0005-0000-0000-0000A9010000}"/>
    <cellStyle name="Обычный 3 2 13 2" xfId="373" xr:uid="{00000000-0005-0000-0000-0000AA010000}"/>
    <cellStyle name="Обычный 3 2 13 2 2" xfId="669" xr:uid="{00000000-0005-0000-0000-0000AB010000}"/>
    <cellStyle name="Обычный 3 2 13 3" xfId="612" xr:uid="{00000000-0005-0000-0000-0000AC010000}"/>
    <cellStyle name="Обычный 3 2 14" xfId="380" xr:uid="{00000000-0005-0000-0000-0000AD010000}"/>
    <cellStyle name="Обычный 3 2 14 2" xfId="684" xr:uid="{00000000-0005-0000-0000-0000AE010000}"/>
    <cellStyle name="Обычный 3 2 15" xfId="387" xr:uid="{00000000-0005-0000-0000-0000AF010000}"/>
    <cellStyle name="Обычный 3 2 15 2" xfId="691" xr:uid="{00000000-0005-0000-0000-0000B0010000}"/>
    <cellStyle name="Обычный 3 2 16" xfId="411" xr:uid="{00000000-0005-0000-0000-0000B1010000}"/>
    <cellStyle name="Обычный 3 2 16 2" xfId="719" xr:uid="{00000000-0005-0000-0000-0000B2010000}"/>
    <cellStyle name="Обычный 3 2 17" xfId="423" xr:uid="{00000000-0005-0000-0000-0000B3010000}"/>
    <cellStyle name="Обычный 3 2 17 2" xfId="881" xr:uid="{00000000-0005-0000-0000-0000B4010000}"/>
    <cellStyle name="Обычный 3 2 18" xfId="491" xr:uid="{00000000-0005-0000-0000-0000B5010000}"/>
    <cellStyle name="Обычный 3 2 18 2" xfId="910" xr:uid="{00000000-0005-0000-0000-0000B6010000}"/>
    <cellStyle name="Обычный 3 2 19" xfId="533" xr:uid="{00000000-0005-0000-0000-0000B7010000}"/>
    <cellStyle name="Обычный 3 2 2" xfId="67" xr:uid="{00000000-0005-0000-0000-0000B8010000}"/>
    <cellStyle name="Обычный 3 2 2 2" xfId="79" xr:uid="{00000000-0005-0000-0000-0000B9010000}"/>
    <cellStyle name="Обычный 3 2 2 2 2" xfId="112" xr:uid="{00000000-0005-0000-0000-0000BA010000}"/>
    <cellStyle name="Обычный 3 2 2 2 2 2" xfId="482" xr:uid="{00000000-0005-0000-0000-0000BB010000}"/>
    <cellStyle name="Обычный 3 2 2 2 2 2 2" xfId="797" xr:uid="{00000000-0005-0000-0000-0000BC010000}"/>
    <cellStyle name="Обычный 3 2 2 2 2 3" xfId="675" xr:uid="{00000000-0005-0000-0000-0000BD010000}"/>
    <cellStyle name="Обычный 3 2 2 2 2 4" xfId="1006" xr:uid="{00000000-0005-0000-0000-0000BE010000}"/>
    <cellStyle name="Обычный 3 2 2 2 3" xfId="402" xr:uid="{00000000-0005-0000-0000-0000BF010000}"/>
    <cellStyle name="Обычный 3 2 2 2 3 2" xfId="710" xr:uid="{00000000-0005-0000-0000-0000C0010000}"/>
    <cellStyle name="Обычный 3 2 2 2 3 3" xfId="1045" xr:uid="{00000000-0005-0000-0000-0000C1010000}"/>
    <cellStyle name="Обычный 3 2 2 2 4" xfId="444" xr:uid="{00000000-0005-0000-0000-0000C2010000}"/>
    <cellStyle name="Обычный 3 2 2 2 4 2" xfId="900" xr:uid="{00000000-0005-0000-0000-0000C3010000}"/>
    <cellStyle name="Обычный 3 2 2 2 5" xfId="512" xr:uid="{00000000-0005-0000-0000-0000C4010000}"/>
    <cellStyle name="Обычный 3 2 2 2 5 2" xfId="931" xr:uid="{00000000-0005-0000-0000-0000C5010000}"/>
    <cellStyle name="Обычный 3 2 2 2 6" xfId="554" xr:uid="{00000000-0005-0000-0000-0000C6010000}"/>
    <cellStyle name="Обычный 3 2 2 2 7" xfId="970" xr:uid="{00000000-0005-0000-0000-0000C7010000}"/>
    <cellStyle name="Обычный 3 2 2 3" xfId="121" xr:uid="{00000000-0005-0000-0000-0000C8010000}"/>
    <cellStyle name="Обычный 3 2 2 3 2" xfId="459" xr:uid="{00000000-0005-0000-0000-0000C9010000}"/>
    <cellStyle name="Обычный 3 2 2 3 2 2" xfId="759" xr:uid="{00000000-0005-0000-0000-0000CA010000}"/>
    <cellStyle name="Обычный 3 2 2 3 3" xfId="527" xr:uid="{00000000-0005-0000-0000-0000CB010000}"/>
    <cellStyle name="Обычный 3 2 2 3 3 2" xfId="776" xr:uid="{00000000-0005-0000-0000-0000CC010000}"/>
    <cellStyle name="Обычный 3 2 2 3 4" xfId="569" xr:uid="{00000000-0005-0000-0000-0000CD010000}"/>
    <cellStyle name="Обычный 3 2 2 3 5" xfId="985" xr:uid="{00000000-0005-0000-0000-0000CE010000}"/>
    <cellStyle name="Обычный 3 2 2 4" xfId="96" xr:uid="{00000000-0005-0000-0000-0000CF010000}"/>
    <cellStyle name="Обычный 3 2 2 4 2" xfId="466" xr:uid="{00000000-0005-0000-0000-0000D0010000}"/>
    <cellStyle name="Обычный 3 2 2 4 2 2" xfId="782" xr:uid="{00000000-0005-0000-0000-0000D1010000}"/>
    <cellStyle name="Обычный 3 2 2 4 3" xfId="696" xr:uid="{00000000-0005-0000-0000-0000D2010000}"/>
    <cellStyle name="Обычный 3 2 2 4 4" xfId="991" xr:uid="{00000000-0005-0000-0000-0000D3010000}"/>
    <cellStyle name="Обычный 3 2 2 5" xfId="415" xr:uid="{00000000-0005-0000-0000-0000D4010000}"/>
    <cellStyle name="Обычный 3 2 2 5 2" xfId="725" xr:uid="{00000000-0005-0000-0000-0000D5010000}"/>
    <cellStyle name="Обычный 3 2 2 5 3" xfId="1031" xr:uid="{00000000-0005-0000-0000-0000D6010000}"/>
    <cellStyle name="Обычный 3 2 2 6" xfId="429" xr:uid="{00000000-0005-0000-0000-0000D7010000}"/>
    <cellStyle name="Обычный 3 2 2 6 2" xfId="886" xr:uid="{00000000-0005-0000-0000-0000D8010000}"/>
    <cellStyle name="Обычный 3 2 2 7" xfId="497" xr:uid="{00000000-0005-0000-0000-0000D9010000}"/>
    <cellStyle name="Обычный 3 2 2 7 2" xfId="916" xr:uid="{00000000-0005-0000-0000-0000DA010000}"/>
    <cellStyle name="Обычный 3 2 2 8" xfId="539" xr:uid="{00000000-0005-0000-0000-0000DB010000}"/>
    <cellStyle name="Обычный 3 2 2 9" xfId="955" xr:uid="{00000000-0005-0000-0000-0000DC010000}"/>
    <cellStyle name="Обычный 3 2 20" xfId="949" xr:uid="{00000000-0005-0000-0000-0000DD010000}"/>
    <cellStyle name="Обычный 3 2 21" xfId="267" xr:uid="{00000000-0005-0000-0000-0000DE010000}"/>
    <cellStyle name="Обычный 3 2 3" xfId="73" xr:uid="{00000000-0005-0000-0000-0000DF010000}"/>
    <cellStyle name="Обычный 3 2 3 2" xfId="106" xr:uid="{00000000-0005-0000-0000-0000E0010000}"/>
    <cellStyle name="Обычный 3 2 3 2 2" xfId="476" xr:uid="{00000000-0005-0000-0000-0000E1010000}"/>
    <cellStyle name="Обычный 3 2 3 2 2 2" xfId="791" xr:uid="{00000000-0005-0000-0000-0000E2010000}"/>
    <cellStyle name="Обычный 3 2 3 2 3" xfId="626" xr:uid="{00000000-0005-0000-0000-0000E3010000}"/>
    <cellStyle name="Обычный 3 2 3 2 4" xfId="1000" xr:uid="{00000000-0005-0000-0000-0000E4010000}"/>
    <cellStyle name="Обычный 3 2 3 3" xfId="396" xr:uid="{00000000-0005-0000-0000-0000E5010000}"/>
    <cellStyle name="Обычный 3 2 3 3 2" xfId="704" xr:uid="{00000000-0005-0000-0000-0000E6010000}"/>
    <cellStyle name="Обычный 3 2 3 3 3" xfId="1039" xr:uid="{00000000-0005-0000-0000-0000E7010000}"/>
    <cellStyle name="Обычный 3 2 3 4" xfId="438" xr:uid="{00000000-0005-0000-0000-0000E8010000}"/>
    <cellStyle name="Обычный 3 2 3 4 2" xfId="894" xr:uid="{00000000-0005-0000-0000-0000E9010000}"/>
    <cellStyle name="Обычный 3 2 3 5" xfId="506" xr:uid="{00000000-0005-0000-0000-0000EA010000}"/>
    <cellStyle name="Обычный 3 2 3 5 2" xfId="925" xr:uid="{00000000-0005-0000-0000-0000EB010000}"/>
    <cellStyle name="Обычный 3 2 3 6" xfId="548" xr:uid="{00000000-0005-0000-0000-0000EC010000}"/>
    <cellStyle name="Обычный 3 2 3 7" xfId="964" xr:uid="{00000000-0005-0000-0000-0000ED010000}"/>
    <cellStyle name="Обычный 3 2 4" xfId="89" xr:uid="{00000000-0005-0000-0000-0000EE010000}"/>
    <cellStyle name="Обычный 3 2 4 2" xfId="338" xr:uid="{00000000-0005-0000-0000-0000EF010000}"/>
    <cellStyle name="Обычный 3 2 4 2 2" xfId="630" xr:uid="{00000000-0005-0000-0000-0000F0010000}"/>
    <cellStyle name="Обычный 3 2 4 2 3" xfId="1020" xr:uid="{00000000-0005-0000-0000-0000F1010000}"/>
    <cellStyle name="Обычный 3 2 4 3" xfId="453" xr:uid="{00000000-0005-0000-0000-0000F2010000}"/>
    <cellStyle name="Обычный 3 2 4 3 2" xfId="770" xr:uid="{00000000-0005-0000-0000-0000F3010000}"/>
    <cellStyle name="Обычный 3 2 4 4" xfId="521" xr:uid="{00000000-0005-0000-0000-0000F4010000}"/>
    <cellStyle name="Обычный 3 2 4 4 2" xfId="940" xr:uid="{00000000-0005-0000-0000-0000F5010000}"/>
    <cellStyle name="Обычный 3 2 4 5" xfId="563" xr:uid="{00000000-0005-0000-0000-0000F6010000}"/>
    <cellStyle name="Обычный 3 2 4 6" xfId="979" xr:uid="{00000000-0005-0000-0000-0000F7010000}"/>
    <cellStyle name="Обычный 3 2 5" xfId="282" xr:uid="{00000000-0005-0000-0000-0000F8010000}"/>
    <cellStyle name="Обычный 3 2 5 2" xfId="341" xr:uid="{00000000-0005-0000-0000-0000F9010000}"/>
    <cellStyle name="Обычный 3 2 5 2 2" xfId="633" xr:uid="{00000000-0005-0000-0000-0000FA010000}"/>
    <cellStyle name="Обычный 3 2 5 3" xfId="583" xr:uid="{00000000-0005-0000-0000-0000FB010000}"/>
    <cellStyle name="Обычный 3 2 5 4" xfId="1014" xr:uid="{00000000-0005-0000-0000-0000FC010000}"/>
    <cellStyle name="Обычный 3 2 6" xfId="285" xr:uid="{00000000-0005-0000-0000-0000FD010000}"/>
    <cellStyle name="Обычный 3 2 6 2" xfId="344" xr:uid="{00000000-0005-0000-0000-0000FE010000}"/>
    <cellStyle name="Обычный 3 2 6 2 2" xfId="636" xr:uid="{00000000-0005-0000-0000-0000FF010000}"/>
    <cellStyle name="Обычный 3 2 6 3" xfId="586" xr:uid="{00000000-0005-0000-0000-000000020000}"/>
    <cellStyle name="Обычный 3 2 6 4" xfId="1026" xr:uid="{00000000-0005-0000-0000-000001020000}"/>
    <cellStyle name="Обычный 3 2 7" xfId="288" xr:uid="{00000000-0005-0000-0000-000002020000}"/>
    <cellStyle name="Обычный 3 2 7 2" xfId="347" xr:uid="{00000000-0005-0000-0000-000003020000}"/>
    <cellStyle name="Обычный 3 2 7 2 2" xfId="639" xr:uid="{00000000-0005-0000-0000-000004020000}"/>
    <cellStyle name="Обычный 3 2 7 3" xfId="589" xr:uid="{00000000-0005-0000-0000-000005020000}"/>
    <cellStyle name="Обычный 3 2 8" xfId="291" xr:uid="{00000000-0005-0000-0000-000006020000}"/>
    <cellStyle name="Обычный 3 2 8 2" xfId="350" xr:uid="{00000000-0005-0000-0000-000007020000}"/>
    <cellStyle name="Обычный 3 2 8 2 2" xfId="642" xr:uid="{00000000-0005-0000-0000-000008020000}"/>
    <cellStyle name="Обычный 3 2 8 3" xfId="592" xr:uid="{00000000-0005-0000-0000-000009020000}"/>
    <cellStyle name="Обычный 3 2 9" xfId="298" xr:uid="{00000000-0005-0000-0000-00000A020000}"/>
    <cellStyle name="Обычный 3 2 9 2" xfId="353" xr:uid="{00000000-0005-0000-0000-00000B020000}"/>
    <cellStyle name="Обычный 3 2 9 2 2" xfId="646" xr:uid="{00000000-0005-0000-0000-00000C020000}"/>
    <cellStyle name="Обычный 3 2 9 3" xfId="595" xr:uid="{00000000-0005-0000-0000-00000D020000}"/>
    <cellStyle name="Обычный 3 3" xfId="52" xr:uid="{00000000-0005-0000-0000-00000E020000}"/>
    <cellStyle name="Обычный 3 3 2" xfId="311" xr:uid="{00000000-0005-0000-0000-00000F020000}"/>
    <cellStyle name="Обычный 3 3 3" xfId="335" xr:uid="{00000000-0005-0000-0000-000010020000}"/>
    <cellStyle name="Обычный 3 3 3 2" xfId="627" xr:uid="{00000000-0005-0000-0000-000011020000}"/>
    <cellStyle name="Обычный 3 3 3 2 2" xfId="867" xr:uid="{00000000-0005-0000-0000-000012020000}"/>
    <cellStyle name="Обычный 3 3 3 2 2 2" xfId="1138" xr:uid="{00000000-0005-0000-0000-000013020000}"/>
    <cellStyle name="Обычный 3 3 3 2 3" xfId="836" xr:uid="{00000000-0005-0000-0000-000014020000}"/>
    <cellStyle name="Обычный 3 3 3 2 3 2" xfId="1110" xr:uid="{00000000-0005-0000-0000-000015020000}"/>
    <cellStyle name="Обычный 3 3 3 3" xfId="853" xr:uid="{00000000-0005-0000-0000-000016020000}"/>
    <cellStyle name="Обычный 3 3 3 3 2" xfId="1124" xr:uid="{00000000-0005-0000-0000-000017020000}"/>
    <cellStyle name="Обычный 3 3 3 4" xfId="741" xr:uid="{00000000-0005-0000-0000-000018020000}"/>
    <cellStyle name="Обычный 3 3 3 4 2" xfId="1091" xr:uid="{00000000-0005-0000-0000-000019020000}"/>
    <cellStyle name="Обычный 3 3 4" xfId="578" xr:uid="{00000000-0005-0000-0000-00001A020000}"/>
    <cellStyle name="Обычный 3 3 4 2" xfId="860" xr:uid="{00000000-0005-0000-0000-00001B020000}"/>
    <cellStyle name="Обычный 3 3 4 2 2" xfId="1131" xr:uid="{00000000-0005-0000-0000-00001C020000}"/>
    <cellStyle name="Обычный 3 3 4 3" xfId="829" xr:uid="{00000000-0005-0000-0000-00001D020000}"/>
    <cellStyle name="Обычный 3 3 4 3 2" xfId="1103" xr:uid="{00000000-0005-0000-0000-00001E020000}"/>
    <cellStyle name="Обычный 3 3 5" xfId="846" xr:uid="{00000000-0005-0000-0000-00001F020000}"/>
    <cellStyle name="Обычный 3 3 5 2" xfId="1117" xr:uid="{00000000-0005-0000-0000-000020020000}"/>
    <cellStyle name="Обычный 3 3 6" xfId="755" xr:uid="{00000000-0005-0000-0000-000021020000}"/>
    <cellStyle name="Обычный 3 3 6 2" xfId="1094" xr:uid="{00000000-0005-0000-0000-000022020000}"/>
    <cellStyle name="Обычный 3 3 7" xfId="276" xr:uid="{00000000-0005-0000-0000-000023020000}"/>
    <cellStyle name="Обычный 3 4" xfId="60" xr:uid="{00000000-0005-0000-0000-000024020000}"/>
    <cellStyle name="Обычный 3 5" xfId="1202" xr:uid="{00000000-0005-0000-0000-000025020000}"/>
    <cellStyle name="Обычный 3 6" xfId="45" xr:uid="{00000000-0005-0000-0000-000026020000}"/>
    <cellStyle name="Обычный 30" xfId="409" xr:uid="{00000000-0005-0000-0000-000027020000}"/>
    <cellStyle name="Обычный 30 2" xfId="717" xr:uid="{00000000-0005-0000-0000-000028020000}"/>
    <cellStyle name="Обычный 31" xfId="421" xr:uid="{00000000-0005-0000-0000-000029020000}"/>
    <cellStyle name="Обычный 31 2" xfId="879" xr:uid="{00000000-0005-0000-0000-00002A020000}"/>
    <cellStyle name="Обычный 32" xfId="489" xr:uid="{00000000-0005-0000-0000-00002B020000}"/>
    <cellStyle name="Обычный 32 2" xfId="908" xr:uid="{00000000-0005-0000-0000-00002C020000}"/>
    <cellStyle name="Обычный 33" xfId="531" xr:uid="{00000000-0005-0000-0000-00002D020000}"/>
    <cellStyle name="Обычный 34" xfId="947" xr:uid="{00000000-0005-0000-0000-00002E020000}"/>
    <cellStyle name="Обычный 35" xfId="214" xr:uid="{00000000-0005-0000-0000-00002F020000}"/>
    <cellStyle name="Обычный 35 2" xfId="1077" xr:uid="{00000000-0005-0000-0000-000030020000}"/>
    <cellStyle name="Обычный 36" xfId="159" xr:uid="{00000000-0005-0000-0000-000031020000}"/>
    <cellStyle name="Обычный 37" xfId="1147" xr:uid="{00000000-0005-0000-0000-000032020000}"/>
    <cellStyle name="Обычный 38" xfId="1166" xr:uid="{00000000-0005-0000-0000-000033020000}"/>
    <cellStyle name="Обычный 39" xfId="158" xr:uid="{00000000-0005-0000-0000-000034020000}"/>
    <cellStyle name="Обычный 4" xfId="28" xr:uid="{00000000-0005-0000-0000-000035020000}"/>
    <cellStyle name="Обычный 4 10" xfId="412" xr:uid="{00000000-0005-0000-0000-000036020000}"/>
    <cellStyle name="Обычный 4 10 2" xfId="720" xr:uid="{00000000-0005-0000-0000-000037020000}"/>
    <cellStyle name="Обычный 4 11" xfId="424" xr:uid="{00000000-0005-0000-0000-000038020000}"/>
    <cellStyle name="Обычный 4 11 2" xfId="882" xr:uid="{00000000-0005-0000-0000-000039020000}"/>
    <cellStyle name="Обычный 4 12" xfId="492" xr:uid="{00000000-0005-0000-0000-00003A020000}"/>
    <cellStyle name="Обычный 4 12 2" xfId="911" xr:uid="{00000000-0005-0000-0000-00003B020000}"/>
    <cellStyle name="Обычный 4 13" xfId="534" xr:uid="{00000000-0005-0000-0000-00003C020000}"/>
    <cellStyle name="Обычный 4 14" xfId="950" xr:uid="{00000000-0005-0000-0000-00003D020000}"/>
    <cellStyle name="Обычный 4 15" xfId="262" xr:uid="{00000000-0005-0000-0000-00003E020000}"/>
    <cellStyle name="Обычный 4 16" xfId="1181" xr:uid="{00000000-0005-0000-0000-00003F020000}"/>
    <cellStyle name="Обычный 4 2" xfId="68" xr:uid="{00000000-0005-0000-0000-000040020000}"/>
    <cellStyle name="Обычный 4 2 2" xfId="80" xr:uid="{00000000-0005-0000-0000-000041020000}"/>
    <cellStyle name="Обычный 4 2 2 2" xfId="113" xr:uid="{00000000-0005-0000-0000-000042020000}"/>
    <cellStyle name="Обычный 4 2 2 2 2" xfId="483" xr:uid="{00000000-0005-0000-0000-000043020000}"/>
    <cellStyle name="Обычный 4 2 2 2 2 2" xfId="798" xr:uid="{00000000-0005-0000-0000-000044020000}"/>
    <cellStyle name="Обычный 4 2 2 2 3" xfId="676" xr:uid="{00000000-0005-0000-0000-000045020000}"/>
    <cellStyle name="Обычный 4 2 2 2 4" xfId="1007" xr:uid="{00000000-0005-0000-0000-000046020000}"/>
    <cellStyle name="Обычный 4 2 2 3" xfId="403" xr:uid="{00000000-0005-0000-0000-000047020000}"/>
    <cellStyle name="Обычный 4 2 2 3 2" xfId="711" xr:uid="{00000000-0005-0000-0000-000048020000}"/>
    <cellStyle name="Обычный 4 2 2 3 3" xfId="1046" xr:uid="{00000000-0005-0000-0000-000049020000}"/>
    <cellStyle name="Обычный 4 2 2 4" xfId="445" xr:uid="{00000000-0005-0000-0000-00004A020000}"/>
    <cellStyle name="Обычный 4 2 2 4 2" xfId="901" xr:uid="{00000000-0005-0000-0000-00004B020000}"/>
    <cellStyle name="Обычный 4 2 2 5" xfId="513" xr:uid="{00000000-0005-0000-0000-00004C020000}"/>
    <cellStyle name="Обычный 4 2 2 5 2" xfId="932" xr:uid="{00000000-0005-0000-0000-00004D020000}"/>
    <cellStyle name="Обычный 4 2 2 6" xfId="555" xr:uid="{00000000-0005-0000-0000-00004E020000}"/>
    <cellStyle name="Обычный 4 2 2 7" xfId="971" xr:uid="{00000000-0005-0000-0000-00004F020000}"/>
    <cellStyle name="Обычный 4 2 3" xfId="122" xr:uid="{00000000-0005-0000-0000-000050020000}"/>
    <cellStyle name="Обычный 4 2 3 2" xfId="460" xr:uid="{00000000-0005-0000-0000-000051020000}"/>
    <cellStyle name="Обычный 4 2 3 2 2" xfId="760" xr:uid="{00000000-0005-0000-0000-000052020000}"/>
    <cellStyle name="Обычный 4 2 3 3" xfId="528" xr:uid="{00000000-0005-0000-0000-000053020000}"/>
    <cellStyle name="Обычный 4 2 3 3 2" xfId="777" xr:uid="{00000000-0005-0000-0000-000054020000}"/>
    <cellStyle name="Обычный 4 2 3 4" xfId="570" xr:uid="{00000000-0005-0000-0000-000055020000}"/>
    <cellStyle name="Обычный 4 2 3 5" xfId="986" xr:uid="{00000000-0005-0000-0000-000056020000}"/>
    <cellStyle name="Обычный 4 2 4" xfId="97" xr:uid="{00000000-0005-0000-0000-000057020000}"/>
    <cellStyle name="Обычный 4 2 4 2" xfId="467" xr:uid="{00000000-0005-0000-0000-000058020000}"/>
    <cellStyle name="Обычный 4 2 4 2 2" xfId="783" xr:uid="{00000000-0005-0000-0000-000059020000}"/>
    <cellStyle name="Обычный 4 2 4 3" xfId="697" xr:uid="{00000000-0005-0000-0000-00005A020000}"/>
    <cellStyle name="Обычный 4 2 4 4" xfId="992" xr:uid="{00000000-0005-0000-0000-00005B020000}"/>
    <cellStyle name="Обычный 4 2 5" xfId="416" xr:uid="{00000000-0005-0000-0000-00005C020000}"/>
    <cellStyle name="Обычный 4 2 5 2" xfId="726" xr:uid="{00000000-0005-0000-0000-00005D020000}"/>
    <cellStyle name="Обычный 4 2 5 3" xfId="1032" xr:uid="{00000000-0005-0000-0000-00005E020000}"/>
    <cellStyle name="Обычный 4 2 6" xfId="430" xr:uid="{00000000-0005-0000-0000-00005F020000}"/>
    <cellStyle name="Обычный 4 2 6 2" xfId="887" xr:uid="{00000000-0005-0000-0000-000060020000}"/>
    <cellStyle name="Обычный 4 2 7" xfId="498" xr:uid="{00000000-0005-0000-0000-000061020000}"/>
    <cellStyle name="Обычный 4 2 7 2" xfId="917" xr:uid="{00000000-0005-0000-0000-000062020000}"/>
    <cellStyle name="Обычный 4 2 8" xfId="540" xr:uid="{00000000-0005-0000-0000-000063020000}"/>
    <cellStyle name="Обычный 4 2 9" xfId="956" xr:uid="{00000000-0005-0000-0000-000064020000}"/>
    <cellStyle name="Обычный 4 3" xfId="61" xr:uid="{00000000-0005-0000-0000-000065020000}"/>
    <cellStyle name="Обычный 4 3 2" xfId="85" xr:uid="{00000000-0005-0000-0000-000066020000}"/>
    <cellStyle name="Обычный 4 3 2 2" xfId="117" xr:uid="{00000000-0005-0000-0000-000067020000}"/>
    <cellStyle name="Обычный 4 3 2 2 2" xfId="487" xr:uid="{00000000-0005-0000-0000-000068020000}"/>
    <cellStyle name="Обычный 4 3 2 2 2 2" xfId="802" xr:uid="{00000000-0005-0000-0000-000069020000}"/>
    <cellStyle name="Обычный 4 3 2 2 3" xfId="680" xr:uid="{00000000-0005-0000-0000-00006A020000}"/>
    <cellStyle name="Обычный 4 3 2 2 4" xfId="1011" xr:uid="{00000000-0005-0000-0000-00006B020000}"/>
    <cellStyle name="Обычный 4 3 2 3" xfId="407" xr:uid="{00000000-0005-0000-0000-00006C020000}"/>
    <cellStyle name="Обычный 4 3 2 3 2" xfId="715" xr:uid="{00000000-0005-0000-0000-00006D020000}"/>
    <cellStyle name="Обычный 4 3 2 3 3" xfId="1050" xr:uid="{00000000-0005-0000-0000-00006E020000}"/>
    <cellStyle name="Обычный 4 3 2 4" xfId="449" xr:uid="{00000000-0005-0000-0000-00006F020000}"/>
    <cellStyle name="Обычный 4 3 2 4 2" xfId="905" xr:uid="{00000000-0005-0000-0000-000070020000}"/>
    <cellStyle name="Обычный 4 3 2 5" xfId="517" xr:uid="{00000000-0005-0000-0000-000071020000}"/>
    <cellStyle name="Обычный 4 3 2 5 2" xfId="936" xr:uid="{00000000-0005-0000-0000-000072020000}"/>
    <cellStyle name="Обычный 4 3 2 6" xfId="559" xr:uid="{00000000-0005-0000-0000-000073020000}"/>
    <cellStyle name="Обычный 4 3 2 7" xfId="975" xr:uid="{00000000-0005-0000-0000-000074020000}"/>
    <cellStyle name="Обычный 4 3 3" xfId="102" xr:uid="{00000000-0005-0000-0000-000075020000}"/>
    <cellStyle name="Обычный 4 3 3 2" xfId="472" xr:uid="{00000000-0005-0000-0000-000076020000}"/>
    <cellStyle name="Обычный 4 3 3 2 2" xfId="787" xr:uid="{00000000-0005-0000-0000-000077020000}"/>
    <cellStyle name="Обычный 4 3 3 3" xfId="647" xr:uid="{00000000-0005-0000-0000-000078020000}"/>
    <cellStyle name="Обычный 4 3 3 4" xfId="996" xr:uid="{00000000-0005-0000-0000-000079020000}"/>
    <cellStyle name="Обычный 4 3 4" xfId="392" xr:uid="{00000000-0005-0000-0000-00007A020000}"/>
    <cellStyle name="Обычный 4 3 4 2" xfId="700" xr:uid="{00000000-0005-0000-0000-00007B020000}"/>
    <cellStyle name="Обычный 4 3 4 3" xfId="1035" xr:uid="{00000000-0005-0000-0000-00007C020000}"/>
    <cellStyle name="Обычный 4 3 5" xfId="419" xr:uid="{00000000-0005-0000-0000-00007D020000}"/>
    <cellStyle name="Обычный 4 3 5 2" xfId="730" xr:uid="{00000000-0005-0000-0000-00007E020000}"/>
    <cellStyle name="Обычный 4 3 6" xfId="434" xr:uid="{00000000-0005-0000-0000-00007F020000}"/>
    <cellStyle name="Обычный 4 3 6 2" xfId="890" xr:uid="{00000000-0005-0000-0000-000080020000}"/>
    <cellStyle name="Обычный 4 3 7" xfId="502" xr:uid="{00000000-0005-0000-0000-000081020000}"/>
    <cellStyle name="Обычный 4 3 7 2" xfId="921" xr:uid="{00000000-0005-0000-0000-000082020000}"/>
    <cellStyle name="Обычный 4 3 8" xfId="544" xr:uid="{00000000-0005-0000-0000-000083020000}"/>
    <cellStyle name="Обычный 4 3 9" xfId="960" xr:uid="{00000000-0005-0000-0000-000084020000}"/>
    <cellStyle name="Обычный 4 4" xfId="74" xr:uid="{00000000-0005-0000-0000-000085020000}"/>
    <cellStyle name="Обычный 4 4 2" xfId="107" xr:uid="{00000000-0005-0000-0000-000086020000}"/>
    <cellStyle name="Обычный 4 4 2 2" xfId="477" xr:uid="{00000000-0005-0000-0000-000087020000}"/>
    <cellStyle name="Обычный 4 4 2 2 2" xfId="792" xr:uid="{00000000-0005-0000-0000-000088020000}"/>
    <cellStyle name="Обычный 4 4 2 3" xfId="652" xr:uid="{00000000-0005-0000-0000-000089020000}"/>
    <cellStyle name="Обычный 4 4 2 4" xfId="1001" xr:uid="{00000000-0005-0000-0000-00008A020000}"/>
    <cellStyle name="Обычный 4 4 3" xfId="397" xr:uid="{00000000-0005-0000-0000-00008B020000}"/>
    <cellStyle name="Обычный 4 4 3 2" xfId="705" xr:uid="{00000000-0005-0000-0000-00008C020000}"/>
    <cellStyle name="Обычный 4 4 3 3" xfId="1040" xr:uid="{00000000-0005-0000-0000-00008D020000}"/>
    <cellStyle name="Обычный 4 4 4" xfId="439" xr:uid="{00000000-0005-0000-0000-00008E020000}"/>
    <cellStyle name="Обычный 4 4 4 2" xfId="895" xr:uid="{00000000-0005-0000-0000-00008F020000}"/>
    <cellStyle name="Обычный 4 4 5" xfId="507" xr:uid="{00000000-0005-0000-0000-000090020000}"/>
    <cellStyle name="Обычный 4 4 5 2" xfId="926" xr:uid="{00000000-0005-0000-0000-000091020000}"/>
    <cellStyle name="Обычный 4 4 6" xfId="549" xr:uid="{00000000-0005-0000-0000-000092020000}"/>
    <cellStyle name="Обычный 4 4 7" xfId="965" xr:uid="{00000000-0005-0000-0000-000093020000}"/>
    <cellStyle name="Обычный 4 5" xfId="90" xr:uid="{00000000-0005-0000-0000-000094020000}"/>
    <cellStyle name="Обычный 4 5 2" xfId="364" xr:uid="{00000000-0005-0000-0000-000095020000}"/>
    <cellStyle name="Обычный 4 5 2 2" xfId="659" xr:uid="{00000000-0005-0000-0000-000096020000}"/>
    <cellStyle name="Обычный 4 5 2 3" xfId="1021" xr:uid="{00000000-0005-0000-0000-000097020000}"/>
    <cellStyle name="Обычный 4 5 3" xfId="454" xr:uid="{00000000-0005-0000-0000-000098020000}"/>
    <cellStyle name="Обычный 4 5 3 2" xfId="771" xr:uid="{00000000-0005-0000-0000-000099020000}"/>
    <cellStyle name="Обычный 4 5 4" xfId="522" xr:uid="{00000000-0005-0000-0000-00009A020000}"/>
    <cellStyle name="Обычный 4 5 4 2" xfId="941" xr:uid="{00000000-0005-0000-0000-00009B020000}"/>
    <cellStyle name="Обычный 4 5 5" xfId="564" xr:uid="{00000000-0005-0000-0000-00009C020000}"/>
    <cellStyle name="Обычный 4 5 6" xfId="980" xr:uid="{00000000-0005-0000-0000-00009D020000}"/>
    <cellStyle name="Обычный 4 6" xfId="316" xr:uid="{00000000-0005-0000-0000-00009E020000}"/>
    <cellStyle name="Обычный 4 6 2" xfId="369" xr:uid="{00000000-0005-0000-0000-00009F020000}"/>
    <cellStyle name="Обычный 4 6 2 2" xfId="664" xr:uid="{00000000-0005-0000-0000-0000A0020000}"/>
    <cellStyle name="Обычный 4 6 3" xfId="608" xr:uid="{00000000-0005-0000-0000-0000A1020000}"/>
    <cellStyle name="Обычный 4 6 4" xfId="1015" xr:uid="{00000000-0005-0000-0000-0000A2020000}"/>
    <cellStyle name="Обычный 4 7" xfId="321" xr:uid="{00000000-0005-0000-0000-0000A3020000}"/>
    <cellStyle name="Обычный 4 7 2" xfId="374" xr:uid="{00000000-0005-0000-0000-0000A4020000}"/>
    <cellStyle name="Обычный 4 7 2 2" xfId="670" xr:uid="{00000000-0005-0000-0000-0000A5020000}"/>
    <cellStyle name="Обычный 4 7 3" xfId="613" xr:uid="{00000000-0005-0000-0000-0000A6020000}"/>
    <cellStyle name="Обычный 4 7 4" xfId="1027" xr:uid="{00000000-0005-0000-0000-0000A7020000}"/>
    <cellStyle name="Обычный 4 8" xfId="381" xr:uid="{00000000-0005-0000-0000-0000A8020000}"/>
    <cellStyle name="Обычный 4 8 2" xfId="685" xr:uid="{00000000-0005-0000-0000-0000A9020000}"/>
    <cellStyle name="Обычный 4 9" xfId="388" xr:uid="{00000000-0005-0000-0000-0000AA020000}"/>
    <cellStyle name="Обычный 4 9 2" xfId="692" xr:uid="{00000000-0005-0000-0000-0000AB020000}"/>
    <cellStyle name="Обычный 40" xfId="1199" xr:uid="{00000000-0005-0000-0000-0000AC020000}"/>
    <cellStyle name="Обычный 41" xfId="18" xr:uid="{00000000-0005-0000-0000-0000AD020000}"/>
    <cellStyle name="Обычный 5" xfId="29" xr:uid="{00000000-0005-0000-0000-0000AE020000}"/>
    <cellStyle name="Обычный 5 2" xfId="53" xr:uid="{00000000-0005-0000-0000-0000AF020000}"/>
    <cellStyle name="Обычный 5 2 2" xfId="1183" xr:uid="{00000000-0005-0000-0000-0000B0020000}"/>
    <cellStyle name="Обычный 5 3" xfId="327" xr:uid="{00000000-0005-0000-0000-0000B1020000}"/>
    <cellStyle name="Обычный 5 3 2" xfId="615" xr:uid="{00000000-0005-0000-0000-0000B2020000}"/>
    <cellStyle name="Обычный 5 3 3" xfId="750" xr:uid="{00000000-0005-0000-0000-0000B3020000}"/>
    <cellStyle name="Обычный 5 3 4" xfId="1184" xr:uid="{00000000-0005-0000-0000-0000B4020000}"/>
    <cellStyle name="Обычный 5 4" xfId="573" xr:uid="{00000000-0005-0000-0000-0000B5020000}"/>
    <cellStyle name="Обычный 5 5" xfId="265" xr:uid="{00000000-0005-0000-0000-0000B6020000}"/>
    <cellStyle name="Обычный 5 6" xfId="1182" xr:uid="{00000000-0005-0000-0000-0000B7020000}"/>
    <cellStyle name="Обычный 5 7" xfId="1203" xr:uid="{00000000-0005-0000-0000-0000B8020000}"/>
    <cellStyle name="Обычный 5 8" xfId="48" xr:uid="{00000000-0005-0000-0000-0000B9020000}"/>
    <cellStyle name="Обычный 6" xfId="19" xr:uid="{00000000-0005-0000-0000-0000BA020000}"/>
    <cellStyle name="Обычный 6 2" xfId="54" xr:uid="{00000000-0005-0000-0000-0000BB020000}"/>
    <cellStyle name="Обычный 6 3" xfId="309" xr:uid="{00000000-0005-0000-0000-0000BC020000}"/>
    <cellStyle name="Обычный 6 4" xfId="328" xr:uid="{00000000-0005-0000-0000-0000BD020000}"/>
    <cellStyle name="Обычный 6 4 2" xfId="616" xr:uid="{00000000-0005-0000-0000-0000BE020000}"/>
    <cellStyle name="Обычный 6 5" xfId="574" xr:uid="{00000000-0005-0000-0000-0000BF020000}"/>
    <cellStyle name="Обычный 6 6" xfId="266" xr:uid="{00000000-0005-0000-0000-0000C0020000}"/>
    <cellStyle name="Обычный 6 7" xfId="1200" xr:uid="{00000000-0005-0000-0000-0000C1020000}"/>
    <cellStyle name="Обычный 6 8" xfId="49" xr:uid="{00000000-0005-0000-0000-0000C2020000}"/>
    <cellStyle name="Обычный 7" xfId="51" xr:uid="{00000000-0005-0000-0000-0000C3020000}"/>
    <cellStyle name="Обычный 7 10" xfId="494" xr:uid="{00000000-0005-0000-0000-0000C4020000}"/>
    <cellStyle name="Обычный 7 10 2" xfId="913" xr:uid="{00000000-0005-0000-0000-0000C5020000}"/>
    <cellStyle name="Обычный 7 11" xfId="536" xr:uid="{00000000-0005-0000-0000-0000C6020000}"/>
    <cellStyle name="Обычный 7 12" xfId="952" xr:uid="{00000000-0005-0000-0000-0000C7020000}"/>
    <cellStyle name="Обычный 7 13" xfId="1187" xr:uid="{00000000-0005-0000-0000-0000C8020000}"/>
    <cellStyle name="Обычный 7 2" xfId="70" xr:uid="{00000000-0005-0000-0000-0000C9020000}"/>
    <cellStyle name="Обычный 7 2 10" xfId="1188" xr:uid="{00000000-0005-0000-0000-0000CA020000}"/>
    <cellStyle name="Обычный 7 2 2" xfId="82" xr:uid="{00000000-0005-0000-0000-0000CB020000}"/>
    <cellStyle name="Обычный 7 2 2 2" xfId="115" xr:uid="{00000000-0005-0000-0000-0000CC020000}"/>
    <cellStyle name="Обычный 7 2 2 2 2" xfId="485" xr:uid="{00000000-0005-0000-0000-0000CD020000}"/>
    <cellStyle name="Обычный 7 2 2 2 2 2" xfId="800" xr:uid="{00000000-0005-0000-0000-0000CE020000}"/>
    <cellStyle name="Обычный 7 2 2 2 3" xfId="678" xr:uid="{00000000-0005-0000-0000-0000CF020000}"/>
    <cellStyle name="Обычный 7 2 2 2 4" xfId="1009" xr:uid="{00000000-0005-0000-0000-0000D0020000}"/>
    <cellStyle name="Обычный 7 2 2 3" xfId="405" xr:uid="{00000000-0005-0000-0000-0000D1020000}"/>
    <cellStyle name="Обычный 7 2 2 3 2" xfId="713" xr:uid="{00000000-0005-0000-0000-0000D2020000}"/>
    <cellStyle name="Обычный 7 2 2 3 3" xfId="1048" xr:uid="{00000000-0005-0000-0000-0000D3020000}"/>
    <cellStyle name="Обычный 7 2 2 4" xfId="447" xr:uid="{00000000-0005-0000-0000-0000D4020000}"/>
    <cellStyle name="Обычный 7 2 2 4 2" xfId="903" xr:uid="{00000000-0005-0000-0000-0000D5020000}"/>
    <cellStyle name="Обычный 7 2 2 5" xfId="515" xr:uid="{00000000-0005-0000-0000-0000D6020000}"/>
    <cellStyle name="Обычный 7 2 2 5 2" xfId="934" xr:uid="{00000000-0005-0000-0000-0000D7020000}"/>
    <cellStyle name="Обычный 7 2 2 6" xfId="557" xr:uid="{00000000-0005-0000-0000-0000D8020000}"/>
    <cellStyle name="Обычный 7 2 2 7" xfId="973" xr:uid="{00000000-0005-0000-0000-0000D9020000}"/>
    <cellStyle name="Обычный 7 2 3" xfId="124" xr:uid="{00000000-0005-0000-0000-0000DA020000}"/>
    <cellStyle name="Обычный 7 2 3 2" xfId="462" xr:uid="{00000000-0005-0000-0000-0000DB020000}"/>
    <cellStyle name="Обычный 7 2 3 2 2" xfId="762" xr:uid="{00000000-0005-0000-0000-0000DC020000}"/>
    <cellStyle name="Обычный 7 2 3 3" xfId="530" xr:uid="{00000000-0005-0000-0000-0000DD020000}"/>
    <cellStyle name="Обычный 7 2 3 3 2" xfId="779" xr:uid="{00000000-0005-0000-0000-0000DE020000}"/>
    <cellStyle name="Обычный 7 2 3 4" xfId="572" xr:uid="{00000000-0005-0000-0000-0000DF020000}"/>
    <cellStyle name="Обычный 7 2 3 5" xfId="988" xr:uid="{00000000-0005-0000-0000-0000E0020000}"/>
    <cellStyle name="Обычный 7 2 4" xfId="99" xr:uid="{00000000-0005-0000-0000-0000E1020000}"/>
    <cellStyle name="Обычный 7 2 4 2" xfId="469" xr:uid="{00000000-0005-0000-0000-0000E2020000}"/>
    <cellStyle name="Обычный 7 2 4 2 2" xfId="785" xr:uid="{00000000-0005-0000-0000-0000E3020000}"/>
    <cellStyle name="Обычный 7 2 4 3" xfId="698" xr:uid="{00000000-0005-0000-0000-0000E4020000}"/>
    <cellStyle name="Обычный 7 2 4 4" xfId="994" xr:uid="{00000000-0005-0000-0000-0000E5020000}"/>
    <cellStyle name="Обычный 7 2 5" xfId="417" xr:uid="{00000000-0005-0000-0000-0000E6020000}"/>
    <cellStyle name="Обычный 7 2 5 2" xfId="728" xr:uid="{00000000-0005-0000-0000-0000E7020000}"/>
    <cellStyle name="Обычный 7 2 5 3" xfId="1033" xr:uid="{00000000-0005-0000-0000-0000E8020000}"/>
    <cellStyle name="Обычный 7 2 6" xfId="432" xr:uid="{00000000-0005-0000-0000-0000E9020000}"/>
    <cellStyle name="Обычный 7 2 6 2" xfId="888" xr:uid="{00000000-0005-0000-0000-0000EA020000}"/>
    <cellStyle name="Обычный 7 2 7" xfId="500" xr:uid="{00000000-0005-0000-0000-0000EB020000}"/>
    <cellStyle name="Обычный 7 2 7 2" xfId="919" xr:uid="{00000000-0005-0000-0000-0000EC020000}"/>
    <cellStyle name="Обычный 7 2 8" xfId="542" xr:uid="{00000000-0005-0000-0000-0000ED020000}"/>
    <cellStyle name="Обычный 7 2 9" xfId="958" xr:uid="{00000000-0005-0000-0000-0000EE020000}"/>
    <cellStyle name="Обычный 7 3" xfId="76" xr:uid="{00000000-0005-0000-0000-0000EF020000}"/>
    <cellStyle name="Обычный 7 3 2" xfId="109" xr:uid="{00000000-0005-0000-0000-0000F0020000}"/>
    <cellStyle name="Обычный 7 3 2 2" xfId="479" xr:uid="{00000000-0005-0000-0000-0000F1020000}"/>
    <cellStyle name="Обычный 7 3 2 2 2" xfId="794" xr:uid="{00000000-0005-0000-0000-0000F2020000}"/>
    <cellStyle name="Обычный 7 3 2 3" xfId="666" xr:uid="{00000000-0005-0000-0000-0000F3020000}"/>
    <cellStyle name="Обычный 7 3 2 4" xfId="1003" xr:uid="{00000000-0005-0000-0000-0000F4020000}"/>
    <cellStyle name="Обычный 7 3 3" xfId="399" xr:uid="{00000000-0005-0000-0000-0000F5020000}"/>
    <cellStyle name="Обычный 7 3 3 2" xfId="707" xr:uid="{00000000-0005-0000-0000-0000F6020000}"/>
    <cellStyle name="Обычный 7 3 3 3" xfId="1042" xr:uid="{00000000-0005-0000-0000-0000F7020000}"/>
    <cellStyle name="Обычный 7 3 4" xfId="441" xr:uid="{00000000-0005-0000-0000-0000F8020000}"/>
    <cellStyle name="Обычный 7 3 4 2" xfId="897" xr:uid="{00000000-0005-0000-0000-0000F9020000}"/>
    <cellStyle name="Обычный 7 3 5" xfId="509" xr:uid="{00000000-0005-0000-0000-0000FA020000}"/>
    <cellStyle name="Обычный 7 3 5 2" xfId="928" xr:uid="{00000000-0005-0000-0000-0000FB020000}"/>
    <cellStyle name="Обычный 7 3 6" xfId="551" xr:uid="{00000000-0005-0000-0000-0000FC020000}"/>
    <cellStyle name="Обычный 7 3 7" xfId="967" xr:uid="{00000000-0005-0000-0000-0000FD020000}"/>
    <cellStyle name="Обычный 7 4" xfId="92" xr:uid="{00000000-0005-0000-0000-0000FE020000}"/>
    <cellStyle name="Обычный 7 4 2" xfId="376" xr:uid="{00000000-0005-0000-0000-0000FF020000}"/>
    <cellStyle name="Обычный 7 4 2 2" xfId="672" xr:uid="{00000000-0005-0000-0000-000000030000}"/>
    <cellStyle name="Обычный 7 4 2 3" xfId="1023" xr:uid="{00000000-0005-0000-0000-000001030000}"/>
    <cellStyle name="Обычный 7 4 3" xfId="456" xr:uid="{00000000-0005-0000-0000-000002030000}"/>
    <cellStyle name="Обычный 7 4 3 2" xfId="773" xr:uid="{00000000-0005-0000-0000-000003030000}"/>
    <cellStyle name="Обычный 7 4 4" xfId="524" xr:uid="{00000000-0005-0000-0000-000004030000}"/>
    <cellStyle name="Обычный 7 4 4 2" xfId="943" xr:uid="{00000000-0005-0000-0000-000005030000}"/>
    <cellStyle name="Обычный 7 4 5" xfId="566" xr:uid="{00000000-0005-0000-0000-000006030000}"/>
    <cellStyle name="Обычный 7 4 6" xfId="982" xr:uid="{00000000-0005-0000-0000-000007030000}"/>
    <cellStyle name="Обычный 7 5" xfId="329" xr:uid="{00000000-0005-0000-0000-000008030000}"/>
    <cellStyle name="Обычный 7 5 2" xfId="617" xr:uid="{00000000-0005-0000-0000-000009030000}"/>
    <cellStyle name="Обычный 7 5 3" xfId="1017" xr:uid="{00000000-0005-0000-0000-00000A030000}"/>
    <cellStyle name="Обычный 7 6" xfId="383" xr:uid="{00000000-0005-0000-0000-00000B030000}"/>
    <cellStyle name="Обычный 7 6 2" xfId="687" xr:uid="{00000000-0005-0000-0000-00000C030000}"/>
    <cellStyle name="Обычный 7 6 3" xfId="1029" xr:uid="{00000000-0005-0000-0000-00000D030000}"/>
    <cellStyle name="Обычный 7 7" xfId="390" xr:uid="{00000000-0005-0000-0000-00000E030000}"/>
    <cellStyle name="Обычный 7 7 2" xfId="694" xr:uid="{00000000-0005-0000-0000-00000F030000}"/>
    <cellStyle name="Обычный 7 8" xfId="414" xr:uid="{00000000-0005-0000-0000-000010030000}"/>
    <cellStyle name="Обычный 7 8 2" xfId="722" xr:uid="{00000000-0005-0000-0000-000011030000}"/>
    <cellStyle name="Обычный 7 9" xfId="426" xr:uid="{00000000-0005-0000-0000-000012030000}"/>
    <cellStyle name="Обычный 7 9 2" xfId="884" xr:uid="{00000000-0005-0000-0000-000013030000}"/>
    <cellStyle name="Обычный 8" xfId="50" xr:uid="{00000000-0005-0000-0000-000014030000}"/>
    <cellStyle name="Обычный 8 10" xfId="160" xr:uid="{00000000-0005-0000-0000-000015030000}"/>
    <cellStyle name="Обычный 8 11" xfId="56" xr:uid="{00000000-0005-0000-0000-000016030000}"/>
    <cellStyle name="Обычный 8 12" xfId="1189" xr:uid="{00000000-0005-0000-0000-000017030000}"/>
    <cellStyle name="Обычный 8 2" xfId="63" xr:uid="{00000000-0005-0000-0000-000018030000}"/>
    <cellStyle name="Обычный 8 2 10" xfId="1190" xr:uid="{00000000-0005-0000-0000-000019030000}"/>
    <cellStyle name="Обычный 8 2 2" xfId="138" xr:uid="{00000000-0005-0000-0000-00001A030000}"/>
    <cellStyle name="Обычный 8 2 2 2" xfId="209" xr:uid="{00000000-0005-0000-0000-00001B030000}"/>
    <cellStyle name="Обычный 8 2 2 2 2" xfId="869" xr:uid="{00000000-0005-0000-0000-00001C030000}"/>
    <cellStyle name="Обычный 8 2 2 2 2 2" xfId="1140" xr:uid="{00000000-0005-0000-0000-00001D030000}"/>
    <cellStyle name="Обычный 8 2 2 2 3" xfId="838" xr:uid="{00000000-0005-0000-0000-00001E030000}"/>
    <cellStyle name="Обычный 8 2 2 2 3 2" xfId="1112" xr:uid="{00000000-0005-0000-0000-00001F030000}"/>
    <cellStyle name="Обычный 8 2 2 2 4" xfId="1073" xr:uid="{00000000-0005-0000-0000-000020030000}"/>
    <cellStyle name="Обычный 8 2 2 3" xfId="855" xr:uid="{00000000-0005-0000-0000-000021030000}"/>
    <cellStyle name="Обычный 8 2 2 3 2" xfId="1126" xr:uid="{00000000-0005-0000-0000-000022030000}"/>
    <cellStyle name="Обычный 8 2 2 4" xfId="818" xr:uid="{00000000-0005-0000-0000-000023030000}"/>
    <cellStyle name="Обычный 8 2 2 4 2" xfId="1098" xr:uid="{00000000-0005-0000-0000-000024030000}"/>
    <cellStyle name="Обычный 8 2 2 5" xfId="188" xr:uid="{00000000-0005-0000-0000-000025030000}"/>
    <cellStyle name="Обычный 8 2 2 6" xfId="1060" xr:uid="{00000000-0005-0000-0000-000026030000}"/>
    <cellStyle name="Обычный 8 2 2 7" xfId="1156" xr:uid="{00000000-0005-0000-0000-000027030000}"/>
    <cellStyle name="Обычный 8 2 2 8" xfId="168" xr:uid="{00000000-0005-0000-0000-000028030000}"/>
    <cellStyle name="Обычный 8 2 3" xfId="150" xr:uid="{00000000-0005-0000-0000-000029030000}"/>
    <cellStyle name="Обычный 8 2 3 2" xfId="862" xr:uid="{00000000-0005-0000-0000-00002A030000}"/>
    <cellStyle name="Обычный 8 2 3 2 2" xfId="1133" xr:uid="{00000000-0005-0000-0000-00002B030000}"/>
    <cellStyle name="Обычный 8 2 3 3" xfId="831" xr:uid="{00000000-0005-0000-0000-00002C030000}"/>
    <cellStyle name="Обычный 8 2 3 3 2" xfId="1105" xr:uid="{00000000-0005-0000-0000-00002D030000}"/>
    <cellStyle name="Обычный 8 2 3 4" xfId="205" xr:uid="{00000000-0005-0000-0000-00002E030000}"/>
    <cellStyle name="Обычный 8 2 3 5" xfId="1069" xr:uid="{00000000-0005-0000-0000-00002F030000}"/>
    <cellStyle name="Обычный 8 2 3 6" xfId="1162" xr:uid="{00000000-0005-0000-0000-000030030000}"/>
    <cellStyle name="Обычный 8 2 3 7" xfId="174" xr:uid="{00000000-0005-0000-0000-000031030000}"/>
    <cellStyle name="Обычный 8 2 4" xfId="848" xr:uid="{00000000-0005-0000-0000-000032030000}"/>
    <cellStyle name="Обычный 8 2 4 2" xfId="1119" xr:uid="{00000000-0005-0000-0000-000033030000}"/>
    <cellStyle name="Обычный 8 2 5" xfId="310" xr:uid="{00000000-0005-0000-0000-000034030000}"/>
    <cellStyle name="Обычный 8 2 5 2" xfId="1083" xr:uid="{00000000-0005-0000-0000-000035030000}"/>
    <cellStyle name="Обычный 8 2 6" xfId="182" xr:uid="{00000000-0005-0000-0000-000036030000}"/>
    <cellStyle name="Обычный 8 2 7" xfId="1056" xr:uid="{00000000-0005-0000-0000-000037030000}"/>
    <cellStyle name="Обычный 8 2 8" xfId="1150" xr:uid="{00000000-0005-0000-0000-000038030000}"/>
    <cellStyle name="Обычный 8 2 9" xfId="162" xr:uid="{00000000-0005-0000-0000-000039030000}"/>
    <cellStyle name="Обычный 8 3" xfId="130" xr:uid="{00000000-0005-0000-0000-00003A030000}"/>
    <cellStyle name="Обычный 8 3 2" xfId="141" xr:uid="{00000000-0005-0000-0000-00003B030000}"/>
    <cellStyle name="Обычный 8 3 2 2" xfId="211" xr:uid="{00000000-0005-0000-0000-00003C030000}"/>
    <cellStyle name="Обычный 8 3 2 2 2" xfId="877" xr:uid="{00000000-0005-0000-0000-00003D030000}"/>
    <cellStyle name="Обычный 8 3 2 2 2 2" xfId="1145" xr:uid="{00000000-0005-0000-0000-00003E030000}"/>
    <cellStyle name="Обычный 8 3 2 2 3" xfId="1075" xr:uid="{00000000-0005-0000-0000-00003F030000}"/>
    <cellStyle name="Обычный 8 3 2 3" xfId="618" xr:uid="{00000000-0005-0000-0000-000040030000}"/>
    <cellStyle name="Обычный 8 3 2 4" xfId="190" xr:uid="{00000000-0005-0000-0000-000041030000}"/>
    <cellStyle name="Обычный 8 3 2 5" xfId="1062" xr:uid="{00000000-0005-0000-0000-000042030000}"/>
    <cellStyle name="Обычный 8 3 2 6" xfId="1158" xr:uid="{00000000-0005-0000-0000-000043030000}"/>
    <cellStyle name="Обычный 8 3 2 7" xfId="170" xr:uid="{00000000-0005-0000-0000-000044030000}"/>
    <cellStyle name="Обычный 8 3 3" xfId="152" xr:uid="{00000000-0005-0000-0000-000045030000}"/>
    <cellStyle name="Обычный 8 3 3 2" xfId="870" xr:uid="{00000000-0005-0000-0000-000046030000}"/>
    <cellStyle name="Обычный 8 3 3 2 2" xfId="1141" xr:uid="{00000000-0005-0000-0000-000047030000}"/>
    <cellStyle name="Обычный 8 3 3 3" xfId="203" xr:uid="{00000000-0005-0000-0000-000048030000}"/>
    <cellStyle name="Обычный 8 3 3 4" xfId="1067" xr:uid="{00000000-0005-0000-0000-000049030000}"/>
    <cellStyle name="Обычный 8 3 3 5" xfId="1164" xr:uid="{00000000-0005-0000-0000-00004A030000}"/>
    <cellStyle name="Обычный 8 3 3 6" xfId="176" xr:uid="{00000000-0005-0000-0000-00004B030000}"/>
    <cellStyle name="Обычный 8 3 4" xfId="330" xr:uid="{00000000-0005-0000-0000-00004C030000}"/>
    <cellStyle name="Обычный 8 3 5" xfId="180" xr:uid="{00000000-0005-0000-0000-00004D030000}"/>
    <cellStyle name="Обычный 8 3 6" xfId="1054" xr:uid="{00000000-0005-0000-0000-00004E030000}"/>
    <cellStyle name="Обычный 8 3 7" xfId="1152" xr:uid="{00000000-0005-0000-0000-00004F030000}"/>
    <cellStyle name="Обычный 8 3 8" xfId="164" xr:uid="{00000000-0005-0000-0000-000050030000}"/>
    <cellStyle name="Обычный 8 4" xfId="136" xr:uid="{00000000-0005-0000-0000-000051030000}"/>
    <cellStyle name="Обычный 8 4 2" xfId="207" xr:uid="{00000000-0005-0000-0000-000052030000}"/>
    <cellStyle name="Обычный 8 4 2 2" xfId="875" xr:uid="{00000000-0005-0000-0000-000053030000}"/>
    <cellStyle name="Обычный 8 4 2 2 2" xfId="1143" xr:uid="{00000000-0005-0000-0000-000054030000}"/>
    <cellStyle name="Обычный 8 4 2 3" xfId="1071" xr:uid="{00000000-0005-0000-0000-000055030000}"/>
    <cellStyle name="Обычный 8 4 3" xfId="575" xr:uid="{00000000-0005-0000-0000-000056030000}"/>
    <cellStyle name="Обычный 8 4 4" xfId="186" xr:uid="{00000000-0005-0000-0000-000057030000}"/>
    <cellStyle name="Обычный 8 4 5" xfId="1058" xr:uid="{00000000-0005-0000-0000-000058030000}"/>
    <cellStyle name="Обычный 8 4 6" xfId="1154" xr:uid="{00000000-0005-0000-0000-000059030000}"/>
    <cellStyle name="Обычный 8 4 7" xfId="166" xr:uid="{00000000-0005-0000-0000-00005A030000}"/>
    <cellStyle name="Обычный 8 5" xfId="147" xr:uid="{00000000-0005-0000-0000-00005B030000}"/>
    <cellStyle name="Обычный 8 5 2" xfId="196" xr:uid="{00000000-0005-0000-0000-00005C030000}"/>
    <cellStyle name="Обычный 8 5 3" xfId="1065" xr:uid="{00000000-0005-0000-0000-00005D030000}"/>
    <cellStyle name="Обычный 8 5 4" xfId="1160" xr:uid="{00000000-0005-0000-0000-00005E030000}"/>
    <cellStyle name="Обычный 8 5 5" xfId="172" xr:uid="{00000000-0005-0000-0000-00005F030000}"/>
    <cellStyle name="Обычный 8 6" xfId="268" xr:uid="{00000000-0005-0000-0000-000060030000}"/>
    <cellStyle name="Обычный 8 7" xfId="178" xr:uid="{00000000-0005-0000-0000-000061030000}"/>
    <cellStyle name="Обычный 8 8" xfId="1052" xr:uid="{00000000-0005-0000-0000-000062030000}"/>
    <cellStyle name="Обычный 8 9" xfId="1148" xr:uid="{00000000-0005-0000-0000-000063030000}"/>
    <cellStyle name="Обычный 9" xfId="58" xr:uid="{00000000-0005-0000-0000-000064030000}"/>
    <cellStyle name="Обычный 9 2" xfId="77" xr:uid="{00000000-0005-0000-0000-000065030000}"/>
    <cellStyle name="Обычный 9 2 2" xfId="110" xr:uid="{00000000-0005-0000-0000-000066030000}"/>
    <cellStyle name="Обычный 9 2 2 2" xfId="480" xr:uid="{00000000-0005-0000-0000-000067030000}"/>
    <cellStyle name="Обычный 9 2 2 2 2" xfId="795" xr:uid="{00000000-0005-0000-0000-000068030000}"/>
    <cellStyle name="Обычный 9 2 2 3" xfId="673" xr:uid="{00000000-0005-0000-0000-000069030000}"/>
    <cellStyle name="Обычный 9 2 2 4" xfId="1004" xr:uid="{00000000-0005-0000-0000-00006A030000}"/>
    <cellStyle name="Обычный 9 2 3" xfId="400" xr:uid="{00000000-0005-0000-0000-00006B030000}"/>
    <cellStyle name="Обычный 9 2 3 2" xfId="708" xr:uid="{00000000-0005-0000-0000-00006C030000}"/>
    <cellStyle name="Обычный 9 2 3 3" xfId="1043" xr:uid="{00000000-0005-0000-0000-00006D030000}"/>
    <cellStyle name="Обычный 9 2 4" xfId="442" xr:uid="{00000000-0005-0000-0000-00006E030000}"/>
    <cellStyle name="Обычный 9 2 4 2" xfId="898" xr:uid="{00000000-0005-0000-0000-00006F030000}"/>
    <cellStyle name="Обычный 9 2 5" xfId="510" xr:uid="{00000000-0005-0000-0000-000070030000}"/>
    <cellStyle name="Обычный 9 2 5 2" xfId="929" xr:uid="{00000000-0005-0000-0000-000071030000}"/>
    <cellStyle name="Обычный 9 2 6" xfId="552" xr:uid="{00000000-0005-0000-0000-000072030000}"/>
    <cellStyle name="Обычный 9 2 7" xfId="968" xr:uid="{00000000-0005-0000-0000-000073030000}"/>
    <cellStyle name="Обычный 9 3" xfId="119" xr:uid="{00000000-0005-0000-0000-000074030000}"/>
    <cellStyle name="Обычный 9 3 2" xfId="457" xr:uid="{00000000-0005-0000-0000-000075030000}"/>
    <cellStyle name="Обычный 9 3 2 2" xfId="757" xr:uid="{00000000-0005-0000-0000-000076030000}"/>
    <cellStyle name="Обычный 9 3 3" xfId="525" xr:uid="{00000000-0005-0000-0000-000077030000}"/>
    <cellStyle name="Обычный 9 3 3 2" xfId="774" xr:uid="{00000000-0005-0000-0000-000078030000}"/>
    <cellStyle name="Обычный 9 3 4" xfId="567" xr:uid="{00000000-0005-0000-0000-000079030000}"/>
    <cellStyle name="Обычный 9 3 5" xfId="983" xr:uid="{00000000-0005-0000-0000-00007A030000}"/>
    <cellStyle name="Обычный 9 4" xfId="94" xr:uid="{00000000-0005-0000-0000-00007B030000}"/>
    <cellStyle name="Обычный 9 4 2" xfId="464" xr:uid="{00000000-0005-0000-0000-00007C030000}"/>
    <cellStyle name="Обычный 9 4 2 2" xfId="780" xr:uid="{00000000-0005-0000-0000-00007D030000}"/>
    <cellStyle name="Обычный 9 4 3" xfId="695" xr:uid="{00000000-0005-0000-0000-00007E030000}"/>
    <cellStyle name="Обычный 9 4 4" xfId="989" xr:uid="{00000000-0005-0000-0000-00007F030000}"/>
    <cellStyle name="Обычный 9 5" xfId="65" xr:uid="{00000000-0005-0000-0000-000080030000}"/>
    <cellStyle name="Обычный 9 5 2" xfId="723" xr:uid="{00000000-0005-0000-0000-000081030000}"/>
    <cellStyle name="Обычный 9 5 3" xfId="1030" xr:uid="{00000000-0005-0000-0000-000082030000}"/>
    <cellStyle name="Обычный 9 6" xfId="132" xr:uid="{00000000-0005-0000-0000-000083030000}"/>
    <cellStyle name="Обычный 9 6 2" xfId="143" xr:uid="{00000000-0005-0000-0000-000084030000}"/>
    <cellStyle name="Обычный 9 6 3" xfId="154" xr:uid="{00000000-0005-0000-0000-000085030000}"/>
    <cellStyle name="Обычный 9 6 4" xfId="198" xr:uid="{00000000-0005-0000-0000-000086030000}"/>
    <cellStyle name="Обычный 9 6 4 2" xfId="885" xr:uid="{00000000-0005-0000-0000-000087030000}"/>
    <cellStyle name="Обычный 9 6 5" xfId="427" xr:uid="{00000000-0005-0000-0000-000088030000}"/>
    <cellStyle name="Обычный 9 7" xfId="140" xr:uid="{00000000-0005-0000-0000-000089030000}"/>
    <cellStyle name="Обычный 9 7 2" xfId="872" xr:uid="{00000000-0005-0000-0000-00008A030000}"/>
    <cellStyle name="Обычный 9 7 3" xfId="914" xr:uid="{00000000-0005-0000-0000-00008B030000}"/>
    <cellStyle name="Обычный 9 7 4" xfId="495" xr:uid="{00000000-0005-0000-0000-00008C030000}"/>
    <cellStyle name="Обычный 9 8" xfId="149" xr:uid="{00000000-0005-0000-0000-00008D030000}"/>
    <cellStyle name="Обычный 9 8 2" xfId="537" xr:uid="{00000000-0005-0000-0000-00008E030000}"/>
    <cellStyle name="Обычный 9 9" xfId="201" xr:uid="{00000000-0005-0000-0000-00008F030000}"/>
    <cellStyle name="Обычный 9 9 2" xfId="953" xr:uid="{00000000-0005-0000-0000-000090030000}"/>
    <cellStyle name="Плохой 2" xfId="253" xr:uid="{00000000-0005-0000-0000-000091030000}"/>
    <cellStyle name="Пояснение 2" xfId="254" xr:uid="{00000000-0005-0000-0000-000092030000}"/>
    <cellStyle name="Примечание 2" xfId="255" xr:uid="{00000000-0005-0000-0000-000093030000}"/>
    <cellStyle name="Примечание 2 2" xfId="271" xr:uid="{00000000-0005-0000-0000-000094030000}"/>
    <cellStyle name="Примечание 2 3" xfId="1192" xr:uid="{00000000-0005-0000-0000-000095030000}"/>
    <cellStyle name="Процентный 10" xfId="807" xr:uid="{00000000-0005-0000-0000-000097030000}"/>
    <cellStyle name="Процентный 11" xfId="804" xr:uid="{00000000-0005-0000-0000-000098030000}"/>
    <cellStyle name="Процентный 12" xfId="747" xr:uid="{00000000-0005-0000-0000-000099030000}"/>
    <cellStyle name="Процентный 13" xfId="824" xr:uid="{00000000-0005-0000-0000-00009A030000}"/>
    <cellStyle name="Процентный 14" xfId="841" xr:uid="{00000000-0005-0000-0000-00009B030000}"/>
    <cellStyle name="Процентный 15" xfId="216" xr:uid="{00000000-0005-0000-0000-00009C030000}"/>
    <cellStyle name="Процентный 15 2" xfId="1079" xr:uid="{00000000-0005-0000-0000-00009D030000}"/>
    <cellStyle name="Процентный 16" xfId="1211" xr:uid="{00000000-0005-0000-0000-00009E030000}"/>
    <cellStyle name="Процентный 2" xfId="4" xr:uid="{00000000-0005-0000-0000-00009F030000}"/>
    <cellStyle name="Процентный 2 10" xfId="389" xr:uid="{00000000-0005-0000-0000-0000A0030000}"/>
    <cellStyle name="Процентный 2 10 2" xfId="693" xr:uid="{00000000-0005-0000-0000-0000A1030000}"/>
    <cellStyle name="Процентный 2 11" xfId="413" xr:uid="{00000000-0005-0000-0000-0000A2030000}"/>
    <cellStyle name="Процентный 2 11 2" xfId="721" xr:uid="{00000000-0005-0000-0000-0000A3030000}"/>
    <cellStyle name="Процентный 2 12" xfId="425" xr:uid="{00000000-0005-0000-0000-0000A4030000}"/>
    <cellStyle name="Процентный 2 12 2" xfId="883" xr:uid="{00000000-0005-0000-0000-0000A5030000}"/>
    <cellStyle name="Процентный 2 13" xfId="493" xr:uid="{00000000-0005-0000-0000-0000A6030000}"/>
    <cellStyle name="Процентный 2 13 2" xfId="912" xr:uid="{00000000-0005-0000-0000-0000A7030000}"/>
    <cellStyle name="Процентный 2 14" xfId="535" xr:uid="{00000000-0005-0000-0000-0000A8030000}"/>
    <cellStyle name="Процентный 2 15" xfId="951" xr:uid="{00000000-0005-0000-0000-0000A9030000}"/>
    <cellStyle name="Процентный 2 16" xfId="256" xr:uid="{00000000-0005-0000-0000-0000AA030000}"/>
    <cellStyle name="Процентный 2 17" xfId="21" xr:uid="{00000000-0005-0000-0000-0000AB030000}"/>
    <cellStyle name="Процентный 2 2" xfId="69" xr:uid="{00000000-0005-0000-0000-0000AC030000}"/>
    <cellStyle name="Процентный 2 2 2" xfId="81" xr:uid="{00000000-0005-0000-0000-0000AD030000}"/>
    <cellStyle name="Процентный 2 2 2 2" xfId="114" xr:uid="{00000000-0005-0000-0000-0000AE030000}"/>
    <cellStyle name="Процентный 2 2 2 2 2" xfId="484" xr:uid="{00000000-0005-0000-0000-0000AF030000}"/>
    <cellStyle name="Процентный 2 2 2 2 2 2" xfId="799" xr:uid="{00000000-0005-0000-0000-0000B0030000}"/>
    <cellStyle name="Процентный 2 2 2 2 3" xfId="677" xr:uid="{00000000-0005-0000-0000-0000B1030000}"/>
    <cellStyle name="Процентный 2 2 2 2 4" xfId="1008" xr:uid="{00000000-0005-0000-0000-0000B2030000}"/>
    <cellStyle name="Процентный 2 2 2 3" xfId="404" xr:uid="{00000000-0005-0000-0000-0000B3030000}"/>
    <cellStyle name="Процентный 2 2 2 3 2" xfId="712" xr:uid="{00000000-0005-0000-0000-0000B4030000}"/>
    <cellStyle name="Процентный 2 2 2 3 3" xfId="1047" xr:uid="{00000000-0005-0000-0000-0000B5030000}"/>
    <cellStyle name="Процентный 2 2 2 4" xfId="446" xr:uid="{00000000-0005-0000-0000-0000B6030000}"/>
    <cellStyle name="Процентный 2 2 2 4 2" xfId="902" xr:uid="{00000000-0005-0000-0000-0000B7030000}"/>
    <cellStyle name="Процентный 2 2 2 5" xfId="514" xr:uid="{00000000-0005-0000-0000-0000B8030000}"/>
    <cellStyle name="Процентный 2 2 2 5 2" xfId="933" xr:uid="{00000000-0005-0000-0000-0000B9030000}"/>
    <cellStyle name="Процентный 2 2 2 6" xfId="556" xr:uid="{00000000-0005-0000-0000-0000BA030000}"/>
    <cellStyle name="Процентный 2 2 2 7" xfId="972" xr:uid="{00000000-0005-0000-0000-0000BB030000}"/>
    <cellStyle name="Процентный 2 2 3" xfId="123" xr:uid="{00000000-0005-0000-0000-0000BC030000}"/>
    <cellStyle name="Процентный 2 2 3 2" xfId="461" xr:uid="{00000000-0005-0000-0000-0000BD030000}"/>
    <cellStyle name="Процентный 2 2 3 2 2" xfId="761" xr:uid="{00000000-0005-0000-0000-0000BE030000}"/>
    <cellStyle name="Процентный 2 2 3 3" xfId="529" xr:uid="{00000000-0005-0000-0000-0000BF030000}"/>
    <cellStyle name="Процентный 2 2 3 3 2" xfId="778" xr:uid="{00000000-0005-0000-0000-0000C0030000}"/>
    <cellStyle name="Процентный 2 2 3 4" xfId="571" xr:uid="{00000000-0005-0000-0000-0000C1030000}"/>
    <cellStyle name="Процентный 2 2 3 5" xfId="987" xr:uid="{00000000-0005-0000-0000-0000C2030000}"/>
    <cellStyle name="Процентный 2 2 4" xfId="98" xr:uid="{00000000-0005-0000-0000-0000C3030000}"/>
    <cellStyle name="Процентный 2 2 4 2" xfId="468" xr:uid="{00000000-0005-0000-0000-0000C4030000}"/>
    <cellStyle name="Процентный 2 2 4 2 2" xfId="784" xr:uid="{00000000-0005-0000-0000-0000C5030000}"/>
    <cellStyle name="Процентный 2 2 4 3" xfId="727" xr:uid="{00000000-0005-0000-0000-0000C6030000}"/>
    <cellStyle name="Процентный 2 2 4 4" xfId="993" xr:uid="{00000000-0005-0000-0000-0000C7030000}"/>
    <cellStyle name="Процентный 2 2 5" xfId="431" xr:uid="{00000000-0005-0000-0000-0000C8030000}"/>
    <cellStyle name="Процентный 2 2 5 2" xfId="765" xr:uid="{00000000-0005-0000-0000-0000C9030000}"/>
    <cellStyle name="Процентный 2 2 6" xfId="499" xr:uid="{00000000-0005-0000-0000-0000CA030000}"/>
    <cellStyle name="Процентный 2 2 6 2" xfId="918" xr:uid="{00000000-0005-0000-0000-0000CB030000}"/>
    <cellStyle name="Процентный 2 2 7" xfId="541" xr:uid="{00000000-0005-0000-0000-0000CC030000}"/>
    <cellStyle name="Процентный 2 2 8" xfId="812" xr:uid="{00000000-0005-0000-0000-0000CD030000}"/>
    <cellStyle name="Процентный 2 2 8 2" xfId="957" xr:uid="{00000000-0005-0000-0000-0000CE030000}"/>
    <cellStyle name="Процентный 2 2 9" xfId="278" xr:uid="{00000000-0005-0000-0000-0000CF030000}"/>
    <cellStyle name="Процентный 2 3" xfId="62" xr:uid="{00000000-0005-0000-0000-0000D0030000}"/>
    <cellStyle name="Процентный 2 3 2" xfId="86" xr:uid="{00000000-0005-0000-0000-0000D1030000}"/>
    <cellStyle name="Процентный 2 3 2 2" xfId="118" xr:uid="{00000000-0005-0000-0000-0000D2030000}"/>
    <cellStyle name="Процентный 2 3 2 2 2" xfId="488" xr:uid="{00000000-0005-0000-0000-0000D3030000}"/>
    <cellStyle name="Процентный 2 3 2 2 2 2" xfId="803" xr:uid="{00000000-0005-0000-0000-0000D4030000}"/>
    <cellStyle name="Процентный 2 3 2 2 3" xfId="681" xr:uid="{00000000-0005-0000-0000-0000D5030000}"/>
    <cellStyle name="Процентный 2 3 2 2 4" xfId="1012" xr:uid="{00000000-0005-0000-0000-0000D6030000}"/>
    <cellStyle name="Процентный 2 3 2 3" xfId="408" xr:uid="{00000000-0005-0000-0000-0000D7030000}"/>
    <cellStyle name="Процентный 2 3 2 3 2" xfId="716" xr:uid="{00000000-0005-0000-0000-0000D8030000}"/>
    <cellStyle name="Процентный 2 3 2 3 3" xfId="1051" xr:uid="{00000000-0005-0000-0000-0000D9030000}"/>
    <cellStyle name="Процентный 2 3 2 4" xfId="450" xr:uid="{00000000-0005-0000-0000-0000DA030000}"/>
    <cellStyle name="Процентный 2 3 2 4 2" xfId="906" xr:uid="{00000000-0005-0000-0000-0000DB030000}"/>
    <cellStyle name="Процентный 2 3 2 5" xfId="518" xr:uid="{00000000-0005-0000-0000-0000DC030000}"/>
    <cellStyle name="Процентный 2 3 2 5 2" xfId="937" xr:uid="{00000000-0005-0000-0000-0000DD030000}"/>
    <cellStyle name="Процентный 2 3 2 6" xfId="560" xr:uid="{00000000-0005-0000-0000-0000DE030000}"/>
    <cellStyle name="Процентный 2 3 2 7" xfId="976" xr:uid="{00000000-0005-0000-0000-0000DF030000}"/>
    <cellStyle name="Процентный 2 3 3" xfId="103" xr:uid="{00000000-0005-0000-0000-0000E0030000}"/>
    <cellStyle name="Процентный 2 3 3 2" xfId="473" xr:uid="{00000000-0005-0000-0000-0000E1030000}"/>
    <cellStyle name="Процентный 2 3 3 2 2" xfId="788" xr:uid="{00000000-0005-0000-0000-0000E2030000}"/>
    <cellStyle name="Процентный 2 3 3 3" xfId="643" xr:uid="{00000000-0005-0000-0000-0000E3030000}"/>
    <cellStyle name="Процентный 2 3 3 4" xfId="997" xr:uid="{00000000-0005-0000-0000-0000E4030000}"/>
    <cellStyle name="Процентный 2 3 4" xfId="393" xr:uid="{00000000-0005-0000-0000-0000E5030000}"/>
    <cellStyle name="Процентный 2 3 4 2" xfId="701" xr:uid="{00000000-0005-0000-0000-0000E6030000}"/>
    <cellStyle name="Процентный 2 3 4 3" xfId="1036" xr:uid="{00000000-0005-0000-0000-0000E7030000}"/>
    <cellStyle name="Процентный 2 3 5" xfId="420" xr:uid="{00000000-0005-0000-0000-0000E8030000}"/>
    <cellStyle name="Процентный 2 3 5 2" xfId="731" xr:uid="{00000000-0005-0000-0000-0000E9030000}"/>
    <cellStyle name="Процентный 2 3 6" xfId="435" xr:uid="{00000000-0005-0000-0000-0000EA030000}"/>
    <cellStyle name="Процентный 2 3 6 2" xfId="891" xr:uid="{00000000-0005-0000-0000-0000EB030000}"/>
    <cellStyle name="Процентный 2 3 7" xfId="503" xr:uid="{00000000-0005-0000-0000-0000EC030000}"/>
    <cellStyle name="Процентный 2 3 7 2" xfId="922" xr:uid="{00000000-0005-0000-0000-0000ED030000}"/>
    <cellStyle name="Процентный 2 3 8" xfId="545" xr:uid="{00000000-0005-0000-0000-0000EE030000}"/>
    <cellStyle name="Процентный 2 3 9" xfId="961" xr:uid="{00000000-0005-0000-0000-0000EF030000}"/>
    <cellStyle name="Процентный 2 4" xfId="75" xr:uid="{00000000-0005-0000-0000-0000F0030000}"/>
    <cellStyle name="Процентный 2 4 2" xfId="108" xr:uid="{00000000-0005-0000-0000-0000F1030000}"/>
    <cellStyle name="Процентный 2 4 2 2" xfId="478" xr:uid="{00000000-0005-0000-0000-0000F2030000}"/>
    <cellStyle name="Процентный 2 4 2 2 2" xfId="793" xr:uid="{00000000-0005-0000-0000-0000F3030000}"/>
    <cellStyle name="Процентный 2 4 2 3" xfId="648" xr:uid="{00000000-0005-0000-0000-0000F4030000}"/>
    <cellStyle name="Процентный 2 4 2 4" xfId="1002" xr:uid="{00000000-0005-0000-0000-0000F5030000}"/>
    <cellStyle name="Процентный 2 4 3" xfId="398" xr:uid="{00000000-0005-0000-0000-0000F6030000}"/>
    <cellStyle name="Процентный 2 4 3 2" xfId="706" xr:uid="{00000000-0005-0000-0000-0000F7030000}"/>
    <cellStyle name="Процентный 2 4 3 3" xfId="1041" xr:uid="{00000000-0005-0000-0000-0000F8030000}"/>
    <cellStyle name="Процентный 2 4 4" xfId="440" xr:uid="{00000000-0005-0000-0000-0000F9030000}"/>
    <cellStyle name="Процентный 2 4 4 2" xfId="896" xr:uid="{00000000-0005-0000-0000-0000FA030000}"/>
    <cellStyle name="Процентный 2 4 5" xfId="508" xr:uid="{00000000-0005-0000-0000-0000FB030000}"/>
    <cellStyle name="Процентный 2 4 5 2" xfId="927" xr:uid="{00000000-0005-0000-0000-0000FC030000}"/>
    <cellStyle name="Процентный 2 4 6" xfId="550" xr:uid="{00000000-0005-0000-0000-0000FD030000}"/>
    <cellStyle name="Процентный 2 4 7" xfId="966" xr:uid="{00000000-0005-0000-0000-0000FE030000}"/>
    <cellStyle name="Процентный 2 5" xfId="91" xr:uid="{00000000-0005-0000-0000-0000FF030000}"/>
    <cellStyle name="Процентный 2 5 2" xfId="357" xr:uid="{00000000-0005-0000-0000-000000040000}"/>
    <cellStyle name="Процентный 2 5 2 2" xfId="653" xr:uid="{00000000-0005-0000-0000-000001040000}"/>
    <cellStyle name="Процентный 2 5 2 3" xfId="766" xr:uid="{00000000-0005-0000-0000-000002040000}"/>
    <cellStyle name="Процентный 2 5 2 3 2" xfId="1022" xr:uid="{00000000-0005-0000-0000-000003040000}"/>
    <cellStyle name="Процентный 2 5 3" xfId="455" xr:uid="{00000000-0005-0000-0000-000004040000}"/>
    <cellStyle name="Процентный 2 5 3 2" xfId="772" xr:uid="{00000000-0005-0000-0000-000005040000}"/>
    <cellStyle name="Процентный 2 5 4" xfId="523" xr:uid="{00000000-0005-0000-0000-000006040000}"/>
    <cellStyle name="Процентный 2 5 4 2" xfId="942" xr:uid="{00000000-0005-0000-0000-000007040000}"/>
    <cellStyle name="Процентный 2 5 5" xfId="565" xr:uid="{00000000-0005-0000-0000-000008040000}"/>
    <cellStyle name="Процентный 2 5 6" xfId="981" xr:uid="{00000000-0005-0000-0000-000009040000}"/>
    <cellStyle name="Процентный 2 6" xfId="308" xr:uid="{00000000-0005-0000-0000-00000A040000}"/>
    <cellStyle name="Процентный 2 6 2" xfId="365" xr:uid="{00000000-0005-0000-0000-00000B040000}"/>
    <cellStyle name="Процентный 2 6 2 2" xfId="660" xr:uid="{00000000-0005-0000-0000-00000C040000}"/>
    <cellStyle name="Процентный 2 6 3" xfId="604" xr:uid="{00000000-0005-0000-0000-00000D040000}"/>
    <cellStyle name="Процентный 2 6 4" xfId="1016" xr:uid="{00000000-0005-0000-0000-00000E040000}"/>
    <cellStyle name="Процентный 2 7" xfId="317" xr:uid="{00000000-0005-0000-0000-00000F040000}"/>
    <cellStyle name="Процентный 2 7 2" xfId="370" xr:uid="{00000000-0005-0000-0000-000010040000}"/>
    <cellStyle name="Процентный 2 7 2 2" xfId="665" xr:uid="{00000000-0005-0000-0000-000011040000}"/>
    <cellStyle name="Процентный 2 7 3" xfId="609" xr:uid="{00000000-0005-0000-0000-000012040000}"/>
    <cellStyle name="Процентный 2 7 4" xfId="1028" xr:uid="{00000000-0005-0000-0000-000013040000}"/>
    <cellStyle name="Процентный 2 8" xfId="322" xr:uid="{00000000-0005-0000-0000-000014040000}"/>
    <cellStyle name="Процентный 2 8 2" xfId="375" xr:uid="{00000000-0005-0000-0000-000015040000}"/>
    <cellStyle name="Процентный 2 8 2 2" xfId="671" xr:uid="{00000000-0005-0000-0000-000016040000}"/>
    <cellStyle name="Процентный 2 8 3" xfId="614" xr:uid="{00000000-0005-0000-0000-000017040000}"/>
    <cellStyle name="Процентный 2 9" xfId="382" xr:uid="{00000000-0005-0000-0000-000018040000}"/>
    <cellStyle name="Процентный 2 9 2" xfId="686" xr:uid="{00000000-0005-0000-0000-000019040000}"/>
    <cellStyle name="Процентный 3" xfId="30" xr:uid="{00000000-0005-0000-0000-00001A040000}"/>
    <cellStyle name="Процентный 3 10" xfId="1149" xr:uid="{00000000-0005-0000-0000-00001B040000}"/>
    <cellStyle name="Процентный 3 11" xfId="161" xr:uid="{00000000-0005-0000-0000-00001C040000}"/>
    <cellStyle name="Процентный 3 12" xfId="57" xr:uid="{00000000-0005-0000-0000-00001D040000}"/>
    <cellStyle name="Процентный 3 13" xfId="1185" xr:uid="{00000000-0005-0000-0000-00001E040000}"/>
    <cellStyle name="Процентный 3 14" xfId="55" xr:uid="{00000000-0005-0000-0000-00001F040000}"/>
    <cellStyle name="Процентный 3 2" xfId="64" xr:uid="{00000000-0005-0000-0000-000020040000}"/>
    <cellStyle name="Процентный 3 2 2" xfId="139" xr:uid="{00000000-0005-0000-0000-000021040000}"/>
    <cellStyle name="Процентный 3 2 2 2" xfId="210" xr:uid="{00000000-0005-0000-0000-000022040000}"/>
    <cellStyle name="Процентный 3 2 2 2 2" xfId="1074" xr:uid="{00000000-0005-0000-0000-000023040000}"/>
    <cellStyle name="Процентный 3 2 2 3" xfId="876" xr:uid="{00000000-0005-0000-0000-000024040000}"/>
    <cellStyle name="Процентный 3 2 2 3 2" xfId="1144" xr:uid="{00000000-0005-0000-0000-000025040000}"/>
    <cellStyle name="Процентный 3 2 2 4" xfId="189" xr:uid="{00000000-0005-0000-0000-000026040000}"/>
    <cellStyle name="Процентный 3 2 2 5" xfId="1061" xr:uid="{00000000-0005-0000-0000-000027040000}"/>
    <cellStyle name="Процентный 3 2 2 6" xfId="1157" xr:uid="{00000000-0005-0000-0000-000028040000}"/>
    <cellStyle name="Процентный 3 2 2 7" xfId="169" xr:uid="{00000000-0005-0000-0000-000029040000}"/>
    <cellStyle name="Процентный 3 2 3" xfId="151" xr:uid="{00000000-0005-0000-0000-00002A040000}"/>
    <cellStyle name="Процентный 3 2 3 2" xfId="871" xr:uid="{00000000-0005-0000-0000-00002B040000}"/>
    <cellStyle name="Процентный 3 2 3 2 2" xfId="1142" xr:uid="{00000000-0005-0000-0000-00002C040000}"/>
    <cellStyle name="Процентный 3 2 3 3" xfId="206" xr:uid="{00000000-0005-0000-0000-00002D040000}"/>
    <cellStyle name="Процентный 3 2 3 4" xfId="1070" xr:uid="{00000000-0005-0000-0000-00002E040000}"/>
    <cellStyle name="Процентный 3 2 3 5" xfId="1163" xr:uid="{00000000-0005-0000-0000-00002F040000}"/>
    <cellStyle name="Процентный 3 2 3 6" xfId="175" xr:uid="{00000000-0005-0000-0000-000030040000}"/>
    <cellStyle name="Процентный 3 2 4" xfId="269" xr:uid="{00000000-0005-0000-0000-000031040000}"/>
    <cellStyle name="Процентный 3 2 5" xfId="183" xr:uid="{00000000-0005-0000-0000-000032040000}"/>
    <cellStyle name="Процентный 3 2 6" xfId="1057" xr:uid="{00000000-0005-0000-0000-000033040000}"/>
    <cellStyle name="Процентный 3 2 7" xfId="1151" xr:uid="{00000000-0005-0000-0000-000034040000}"/>
    <cellStyle name="Процентный 3 2 8" xfId="163" xr:uid="{00000000-0005-0000-0000-000035040000}"/>
    <cellStyle name="Процентный 3 3" xfId="131" xr:uid="{00000000-0005-0000-0000-000036040000}"/>
    <cellStyle name="Процентный 3 3 2" xfId="142" xr:uid="{00000000-0005-0000-0000-000037040000}"/>
    <cellStyle name="Процентный 3 3 2 2" xfId="212" xr:uid="{00000000-0005-0000-0000-000038040000}"/>
    <cellStyle name="Процентный 3 3 2 2 2" xfId="878" xr:uid="{00000000-0005-0000-0000-000039040000}"/>
    <cellStyle name="Процентный 3 3 2 2 2 2" xfId="1146" xr:uid="{00000000-0005-0000-0000-00003A040000}"/>
    <cellStyle name="Процентный 3 3 2 2 3" xfId="1076" xr:uid="{00000000-0005-0000-0000-00003B040000}"/>
    <cellStyle name="Процентный 3 3 2 3" xfId="810" xr:uid="{00000000-0005-0000-0000-00003C040000}"/>
    <cellStyle name="Процентный 3 3 2 4" xfId="191" xr:uid="{00000000-0005-0000-0000-00003D040000}"/>
    <cellStyle name="Процентный 3 3 2 5" xfId="1063" xr:uid="{00000000-0005-0000-0000-00003E040000}"/>
    <cellStyle name="Процентный 3 3 2 6" xfId="1159" xr:uid="{00000000-0005-0000-0000-00003F040000}"/>
    <cellStyle name="Процентный 3 3 2 7" xfId="171" xr:uid="{00000000-0005-0000-0000-000040040000}"/>
    <cellStyle name="Процентный 3 3 3" xfId="153" xr:uid="{00000000-0005-0000-0000-000041040000}"/>
    <cellStyle name="Процентный 3 3 3 2" xfId="204" xr:uid="{00000000-0005-0000-0000-000042040000}"/>
    <cellStyle name="Процентный 3 3 3 3" xfId="1068" xr:uid="{00000000-0005-0000-0000-000043040000}"/>
    <cellStyle name="Процентный 3 3 3 4" xfId="1165" xr:uid="{00000000-0005-0000-0000-000044040000}"/>
    <cellStyle name="Процентный 3 3 3 5" xfId="177" xr:uid="{00000000-0005-0000-0000-000045040000}"/>
    <cellStyle name="Процентный 3 3 4" xfId="312" xr:uid="{00000000-0005-0000-0000-000046040000}"/>
    <cellStyle name="Процентный 3 3 4 2" xfId="1084" xr:uid="{00000000-0005-0000-0000-000047040000}"/>
    <cellStyle name="Процентный 3 3 5" xfId="181" xr:uid="{00000000-0005-0000-0000-000048040000}"/>
    <cellStyle name="Процентный 3 3 6" xfId="1055" xr:uid="{00000000-0005-0000-0000-000049040000}"/>
    <cellStyle name="Процентный 3 3 7" xfId="1153" xr:uid="{00000000-0005-0000-0000-00004A040000}"/>
    <cellStyle name="Процентный 3 3 8" xfId="165" xr:uid="{00000000-0005-0000-0000-00004B040000}"/>
    <cellStyle name="Процентный 3 4" xfId="137" xr:uid="{00000000-0005-0000-0000-00004C040000}"/>
    <cellStyle name="Процентный 3 4 2" xfId="208" xr:uid="{00000000-0005-0000-0000-00004D040000}"/>
    <cellStyle name="Процентный 3 4 2 2" xfId="865" xr:uid="{00000000-0005-0000-0000-00004E040000}"/>
    <cellStyle name="Процентный 3 4 2 2 2" xfId="1136" xr:uid="{00000000-0005-0000-0000-00004F040000}"/>
    <cellStyle name="Процентный 3 4 2 3" xfId="834" xr:uid="{00000000-0005-0000-0000-000050040000}"/>
    <cellStyle name="Процентный 3 4 2 3 2" xfId="1108" xr:uid="{00000000-0005-0000-0000-000051040000}"/>
    <cellStyle name="Процентный 3 4 2 4" xfId="1072" xr:uid="{00000000-0005-0000-0000-000052040000}"/>
    <cellStyle name="Процентный 3 4 3" xfId="851" xr:uid="{00000000-0005-0000-0000-000053040000}"/>
    <cellStyle name="Процентный 3 4 3 2" xfId="1122" xr:uid="{00000000-0005-0000-0000-000054040000}"/>
    <cellStyle name="Процентный 3 4 4" xfId="806" xr:uid="{00000000-0005-0000-0000-000055040000}"/>
    <cellStyle name="Процентный 3 4 4 2" xfId="1095" xr:uid="{00000000-0005-0000-0000-000056040000}"/>
    <cellStyle name="Процентный 3 4 5" xfId="187" xr:uid="{00000000-0005-0000-0000-000057040000}"/>
    <cellStyle name="Процентный 3 4 6" xfId="1059" xr:uid="{00000000-0005-0000-0000-000058040000}"/>
    <cellStyle name="Процентный 3 4 7" xfId="1155" xr:uid="{00000000-0005-0000-0000-000059040000}"/>
    <cellStyle name="Процентный 3 4 8" xfId="167" xr:uid="{00000000-0005-0000-0000-00005A040000}"/>
    <cellStyle name="Процентный 3 5" xfId="148" xr:uid="{00000000-0005-0000-0000-00005B040000}"/>
    <cellStyle name="Процентный 3 5 2" xfId="858" xr:uid="{00000000-0005-0000-0000-00005C040000}"/>
    <cellStyle name="Процентный 3 5 2 2" xfId="1129" xr:uid="{00000000-0005-0000-0000-00005D040000}"/>
    <cellStyle name="Процентный 3 5 3" xfId="827" xr:uid="{00000000-0005-0000-0000-00005E040000}"/>
    <cellStyle name="Процентный 3 5 3 2" xfId="1101" xr:uid="{00000000-0005-0000-0000-00005F040000}"/>
    <cellStyle name="Процентный 3 5 4" xfId="197" xr:uid="{00000000-0005-0000-0000-000060040000}"/>
    <cellStyle name="Процентный 3 5 5" xfId="1066" xr:uid="{00000000-0005-0000-0000-000061040000}"/>
    <cellStyle name="Процентный 3 5 6" xfId="1161" xr:uid="{00000000-0005-0000-0000-000062040000}"/>
    <cellStyle name="Процентный 3 5 7" xfId="173" xr:uid="{00000000-0005-0000-0000-000063040000}"/>
    <cellStyle name="Процентный 3 6" xfId="844" xr:uid="{00000000-0005-0000-0000-000064040000}"/>
    <cellStyle name="Процентный 3 6 2" xfId="1115" xr:uid="{00000000-0005-0000-0000-000065040000}"/>
    <cellStyle name="Процентный 3 7" xfId="260" xr:uid="{00000000-0005-0000-0000-000066040000}"/>
    <cellStyle name="Процентный 3 8" xfId="179" xr:uid="{00000000-0005-0000-0000-000067040000}"/>
    <cellStyle name="Процентный 3 9" xfId="1053" xr:uid="{00000000-0005-0000-0000-000068040000}"/>
    <cellStyle name="Процентный 4" xfId="31" xr:uid="{00000000-0005-0000-0000-000069040000}"/>
    <cellStyle name="Процентный 4 2" xfId="463" xr:uid="{00000000-0005-0000-0000-00006A040000}"/>
    <cellStyle name="Процентный 4 2 2" xfId="907" xr:uid="{00000000-0005-0000-0000-00006B040000}"/>
    <cellStyle name="Процентный 4 2 3 3" xfId="1212" xr:uid="{00000000-0005-0000-0000-00006C040000}"/>
    <cellStyle name="Процентный 4 3" xfId="746" xr:uid="{00000000-0005-0000-0000-00006D040000}"/>
    <cellStyle name="Процентный 4 4" xfId="733" xr:uid="{00000000-0005-0000-0000-00006E040000}"/>
    <cellStyle name="Процентный 4 5" xfId="277" xr:uid="{00000000-0005-0000-0000-00006F040000}"/>
    <cellStyle name="Процентный 4 6" xfId="93" xr:uid="{00000000-0005-0000-0000-000070040000}"/>
    <cellStyle name="Процентный 5" xfId="32" xr:uid="{00000000-0005-0000-0000-000071040000}"/>
    <cellStyle name="Процентный 5 2" xfId="813" xr:uid="{00000000-0005-0000-0000-000072040000}"/>
    <cellStyle name="Процентный 5 3" xfId="1082" xr:uid="{00000000-0005-0000-0000-000073040000}"/>
    <cellStyle name="Процентный 5 4" xfId="294" xr:uid="{00000000-0005-0000-0000-000074040000}"/>
    <cellStyle name="Процентный 6" xfId="33" xr:uid="{00000000-0005-0000-0000-000075040000}"/>
    <cellStyle name="Процентный 6 2" xfId="767" xr:uid="{00000000-0005-0000-0000-000076040000}"/>
    <cellStyle name="Процентный 6 3" xfId="1087" xr:uid="{00000000-0005-0000-0000-000077040000}"/>
    <cellStyle name="Процентный 6 4" xfId="326" xr:uid="{00000000-0005-0000-0000-000078040000}"/>
    <cellStyle name="Процентный 7" xfId="34" xr:uid="{00000000-0005-0000-0000-000079040000}"/>
    <cellStyle name="Процентный 7 2" xfId="688" xr:uid="{00000000-0005-0000-0000-00007A040000}"/>
    <cellStyle name="Процентный 7 3" xfId="738" xr:uid="{00000000-0005-0000-0000-00007B040000}"/>
    <cellStyle name="Процентный 7 4" xfId="384" xr:uid="{00000000-0005-0000-0000-00007C040000}"/>
    <cellStyle name="Процентный 8" xfId="35" xr:uid="{00000000-0005-0000-0000-00007D040000}"/>
    <cellStyle name="Процентный 9" xfId="36" xr:uid="{00000000-0005-0000-0000-00007E040000}"/>
    <cellStyle name="Связанная ячейка 2" xfId="257" xr:uid="{00000000-0005-0000-0000-00007F040000}"/>
    <cellStyle name="Стиль 1" xfId="217" xr:uid="{00000000-0005-0000-0000-000080040000}"/>
    <cellStyle name="Стиль 1 2" xfId="1193" xr:uid="{00000000-0005-0000-0000-000081040000}"/>
    <cellStyle name="Стиль 2" xfId="1194" xr:uid="{00000000-0005-0000-0000-000082040000}"/>
    <cellStyle name="Текст предупреждения 2" xfId="258" xr:uid="{00000000-0005-0000-0000-000083040000}"/>
    <cellStyle name="Финансовый 10" xfId="809" xr:uid="{00000000-0005-0000-0000-000085040000}"/>
    <cellStyle name="Финансовый 11" xfId="823" xr:uid="{00000000-0005-0000-0000-000086040000}"/>
    <cellStyle name="Финансовый 12" xfId="840" xr:uid="{00000000-0005-0000-0000-000087040000}"/>
    <cellStyle name="Финансовый 13" xfId="814" xr:uid="{00000000-0005-0000-0000-000088040000}"/>
    <cellStyle name="Финансовый 14" xfId="215" xr:uid="{00000000-0005-0000-0000-000089040000}"/>
    <cellStyle name="Финансовый 14 2" xfId="1078" xr:uid="{00000000-0005-0000-0000-00008A040000}"/>
    <cellStyle name="Финансовый 15" xfId="1167" xr:uid="{00000000-0005-0000-0000-00008B040000}"/>
    <cellStyle name="Финансовый 2" xfId="5" xr:uid="{00000000-0005-0000-0000-00008C040000}"/>
    <cellStyle name="Финансовый 2 2" xfId="736" xr:uid="{00000000-0005-0000-0000-00008D040000}"/>
    <cellStyle name="Финансовый 2 3" xfId="737" xr:uid="{00000000-0005-0000-0000-00008E040000}"/>
    <cellStyle name="Финансовый 2 3 2" xfId="833" xr:uid="{00000000-0005-0000-0000-00008F040000}"/>
    <cellStyle name="Финансовый 2 3 2 2" xfId="864" xr:uid="{00000000-0005-0000-0000-000090040000}"/>
    <cellStyle name="Финансовый 2 3 2 2 2" xfId="1135" xr:uid="{00000000-0005-0000-0000-000091040000}"/>
    <cellStyle name="Финансовый 2 3 2 3" xfId="1107" xr:uid="{00000000-0005-0000-0000-000092040000}"/>
    <cellStyle name="Финансовый 2 3 3" xfId="850" xr:uid="{00000000-0005-0000-0000-000093040000}"/>
    <cellStyle name="Финансовый 2 3 3 2" xfId="1121" xr:uid="{00000000-0005-0000-0000-000094040000}"/>
    <cellStyle name="Финансовый 2 3 4" xfId="1090" xr:uid="{00000000-0005-0000-0000-000095040000}"/>
    <cellStyle name="Финансовый 2 4" xfId="826" xr:uid="{00000000-0005-0000-0000-000096040000}"/>
    <cellStyle name="Финансовый 2 4 2" xfId="857" xr:uid="{00000000-0005-0000-0000-000097040000}"/>
    <cellStyle name="Финансовый 2 4 2 2" xfId="1128" xr:uid="{00000000-0005-0000-0000-000098040000}"/>
    <cellStyle name="Финансовый 2 4 3" xfId="1100" xr:uid="{00000000-0005-0000-0000-000099040000}"/>
    <cellStyle name="Финансовый 2 5" xfId="843" xr:uid="{00000000-0005-0000-0000-00009A040000}"/>
    <cellStyle name="Финансовый 2 5 2" xfId="1114" xr:uid="{00000000-0005-0000-0000-00009B040000}"/>
    <cellStyle name="Финансовый 2 6" xfId="754" xr:uid="{00000000-0005-0000-0000-00009C040000}"/>
    <cellStyle name="Финансовый 2 6 2" xfId="1093" xr:uid="{00000000-0005-0000-0000-00009D040000}"/>
    <cellStyle name="Финансовый 2 7" xfId="1195" xr:uid="{00000000-0005-0000-0000-00009E040000}"/>
    <cellStyle name="Финансовый 2 8" xfId="37" xr:uid="{00000000-0005-0000-0000-00009F040000}"/>
    <cellStyle name="Финансовый 3" xfId="2" xr:uid="{00000000-0005-0000-0000-0000A0040000}"/>
    <cellStyle name="Финансовый 3 2" xfId="272" xr:uid="{00000000-0005-0000-0000-0000A1040000}"/>
    <cellStyle name="Финансовый 3 3" xfId="805" xr:uid="{00000000-0005-0000-0000-0000A2040000}"/>
    <cellStyle name="Финансовый 3 4" xfId="1186" xr:uid="{00000000-0005-0000-0000-0000A3040000}"/>
    <cellStyle name="Финансовый 3 5" xfId="1204" xr:uid="{00000000-0005-0000-0000-0000A4040000}"/>
    <cellStyle name="Финансовый 3 6" xfId="261" xr:uid="{00000000-0005-0000-0000-0000A5040000}"/>
    <cellStyle name="Финансовый 3 7" xfId="38" xr:uid="{00000000-0005-0000-0000-0000A6040000}"/>
    <cellStyle name="Финансовый 4" xfId="39" xr:uid="{00000000-0005-0000-0000-0000A7040000}"/>
    <cellStyle name="Финансовый 4 2" xfId="752" xr:uid="{00000000-0005-0000-0000-0000A8040000}"/>
    <cellStyle name="Финансовый 4 3" xfId="1205" xr:uid="{00000000-0005-0000-0000-0000A9040000}"/>
    <cellStyle name="Финансовый 4 4" xfId="263" xr:uid="{00000000-0005-0000-0000-0000AA040000}"/>
    <cellStyle name="Финансовый 5" xfId="40" xr:uid="{00000000-0005-0000-0000-0000AB040000}"/>
    <cellStyle name="Финансовый 5 2" xfId="739" xr:uid="{00000000-0005-0000-0000-0000AC040000}"/>
    <cellStyle name="Финансовый 5 3" xfId="1081" xr:uid="{00000000-0005-0000-0000-0000AD040000}"/>
    <cellStyle name="Финансовый 5 4" xfId="1206" xr:uid="{00000000-0005-0000-0000-0000AE040000}"/>
    <cellStyle name="Финансовый 5 5" xfId="293" xr:uid="{00000000-0005-0000-0000-0000AF040000}"/>
    <cellStyle name="Финансовый 6" xfId="41" xr:uid="{00000000-0005-0000-0000-0000B0040000}"/>
    <cellStyle name="Финансовый 6 2" xfId="740" xr:uid="{00000000-0005-0000-0000-0000B1040000}"/>
    <cellStyle name="Финансовый 6 3" xfId="1086" xr:uid="{00000000-0005-0000-0000-0000B2040000}"/>
    <cellStyle name="Финансовый 6 4" xfId="1207" xr:uid="{00000000-0005-0000-0000-0000B3040000}"/>
    <cellStyle name="Финансовый 6 5" xfId="325" xr:uid="{00000000-0005-0000-0000-0000B4040000}"/>
    <cellStyle name="Финансовый 7" xfId="42" xr:uid="{00000000-0005-0000-0000-0000B5040000}"/>
    <cellStyle name="Финансовый 7 2" xfId="1208" xr:uid="{00000000-0005-0000-0000-0000B6040000}"/>
    <cellStyle name="Финансовый 7 3" xfId="748" xr:uid="{00000000-0005-0000-0000-0000B7040000}"/>
    <cellStyle name="Финансовый 8" xfId="43" xr:uid="{00000000-0005-0000-0000-0000B8040000}"/>
    <cellStyle name="Финансовый 8 2" xfId="1209" xr:uid="{00000000-0005-0000-0000-0000B9040000}"/>
    <cellStyle name="Финансовый 8 3" xfId="753" xr:uid="{00000000-0005-0000-0000-0000BA040000}"/>
    <cellStyle name="Финансовый 9" xfId="44" xr:uid="{00000000-0005-0000-0000-0000BB040000}"/>
    <cellStyle name="Финансовый 9 2" xfId="1210" xr:uid="{00000000-0005-0000-0000-0000BC040000}"/>
    <cellStyle name="Финансовый 9 3" xfId="743" xr:uid="{00000000-0005-0000-0000-0000BD040000}"/>
    <cellStyle name="Хороший 2" xfId="259" xr:uid="{00000000-0005-0000-0000-0000BE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Коэфф-т (гр.5 / гр.3) - 1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2.5673592005818549E-2"/>
                  <c:y val="0.116837772534750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val>
            <c:numRef>
              <c:f>'Пример заполнения'!$H$5:$H$14</c:f>
              <c:numCache>
                <c:formatCode>0%</c:formatCode>
                <c:ptCount val="10"/>
                <c:pt idx="0">
                  <c:v>4.7368421052631504E-2</c:v>
                </c:pt>
                <c:pt idx="1">
                  <c:v>0.12814814814814812</c:v>
                </c:pt>
                <c:pt idx="2">
                  <c:v>0.16764705882352948</c:v>
                </c:pt>
                <c:pt idx="3">
                  <c:v>0.19049999999999989</c:v>
                </c:pt>
                <c:pt idx="4">
                  <c:v>0.2048888888888889</c:v>
                </c:pt>
                <c:pt idx="5">
                  <c:v>0.21428571428571419</c:v>
                </c:pt>
                <c:pt idx="6">
                  <c:v>0.2203846153846154</c:v>
                </c:pt>
                <c:pt idx="7">
                  <c:v>0.23629629629629645</c:v>
                </c:pt>
                <c:pt idx="8">
                  <c:v>0.24981818181818172</c:v>
                </c:pt>
                <c:pt idx="9">
                  <c:v>0.26181818181818173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F-274E-8318-E3587AC7C4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11754831"/>
        <c:axId val="311796159"/>
      </c:lineChart>
      <c:catAx>
        <c:axId val="311754831"/>
        <c:scaling>
          <c:orientation val="minMax"/>
        </c:scaling>
        <c:delete val="1"/>
        <c:axPos val="b"/>
        <c:majorTickMark val="none"/>
        <c:minorTickMark val="none"/>
        <c:tickLblPos val="nextTo"/>
        <c:crossAx val="311796159"/>
        <c:crosses val="autoZero"/>
        <c:auto val="1"/>
        <c:lblAlgn val="ctr"/>
        <c:lblOffset val="100"/>
        <c:noMultiLvlLbl val="0"/>
      </c:catAx>
      <c:valAx>
        <c:axId val="311796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1175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Коэфф-т (гр.5 / гр.3) - 1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56040741137902506"/>
                  <c:y val="0.305558827784322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val>
            <c:numRef>
              <c:f>'Оценка (график платежей)'!$H$5:$H$82</c:f>
              <c:numCache>
                <c:formatCode>0%</c:formatCode>
                <c:ptCount val="78"/>
                <c:pt idx="0">
                  <c:v>1.2980269989615767E-2</c:v>
                </c:pt>
                <c:pt idx="1">
                  <c:v>1.8025399426464528E-2</c:v>
                </c:pt>
                <c:pt idx="2">
                  <c:v>1.9334791115203087E-2</c:v>
                </c:pt>
                <c:pt idx="3">
                  <c:v>1.8886529126213691E-2</c:v>
                </c:pt>
                <c:pt idx="4">
                  <c:v>2.0209802643276209E-2</c:v>
                </c:pt>
                <c:pt idx="5">
                  <c:v>2.3688417381194649E-2</c:v>
                </c:pt>
                <c:pt idx="6">
                  <c:v>3.1224127735067997E-2</c:v>
                </c:pt>
                <c:pt idx="7">
                  <c:v>3.6814349534782131E-2</c:v>
                </c:pt>
                <c:pt idx="8">
                  <c:v>4.0404040404040442E-2</c:v>
                </c:pt>
                <c:pt idx="9">
                  <c:v>4.3170611439842244E-2</c:v>
                </c:pt>
                <c:pt idx="10">
                  <c:v>4.8153751091982278E-2</c:v>
                </c:pt>
                <c:pt idx="11">
                  <c:v>5.1867837475814804E-2</c:v>
                </c:pt>
                <c:pt idx="12">
                  <c:v>5.226973684210523E-2</c:v>
                </c:pt>
                <c:pt idx="13">
                  <c:v>5.6546596269799076E-2</c:v>
                </c:pt>
                <c:pt idx="14">
                  <c:v>6.2179325114141593E-2</c:v>
                </c:pt>
                <c:pt idx="15">
                  <c:v>6.3259730121556723E-2</c:v>
                </c:pt>
                <c:pt idx="16">
                  <c:v>6.5577517816323816E-2</c:v>
                </c:pt>
                <c:pt idx="17">
                  <c:v>6.7977418726883343E-2</c:v>
                </c:pt>
                <c:pt idx="18">
                  <c:v>6.9211310080127708E-2</c:v>
                </c:pt>
                <c:pt idx="19">
                  <c:v>7.0977417938838272E-2</c:v>
                </c:pt>
                <c:pt idx="20">
                  <c:v>7.2837886198258373E-2</c:v>
                </c:pt>
                <c:pt idx="21">
                  <c:v>7.3207171314741082E-2</c:v>
                </c:pt>
                <c:pt idx="22">
                  <c:v>7.6431230161448704E-2</c:v>
                </c:pt>
                <c:pt idx="23">
                  <c:v>7.6859885441634912E-2</c:v>
                </c:pt>
                <c:pt idx="24">
                  <c:v>7.8855315321317843E-2</c:v>
                </c:pt>
                <c:pt idx="25">
                  <c:v>8.0530060164244022E-2</c:v>
                </c:pt>
                <c:pt idx="26">
                  <c:v>8.2483791394704076E-2</c:v>
                </c:pt>
                <c:pt idx="27">
                  <c:v>8.6707760733216066E-2</c:v>
                </c:pt>
                <c:pt idx="28">
                  <c:v>8.7815575524176293E-2</c:v>
                </c:pt>
                <c:pt idx="29">
                  <c:v>8.9071061462005607E-2</c:v>
                </c:pt>
                <c:pt idx="30">
                  <c:v>8.8893590014808455E-2</c:v>
                </c:pt>
                <c:pt idx="31">
                  <c:v>8.8578456104944525E-2</c:v>
                </c:pt>
                <c:pt idx="32">
                  <c:v>8.9300239858170816E-2</c:v>
                </c:pt>
                <c:pt idx="33">
                  <c:v>9.0306217907407005E-2</c:v>
                </c:pt>
                <c:pt idx="34">
                  <c:v>9.0715401243186777E-2</c:v>
                </c:pt>
                <c:pt idx="35">
                  <c:v>9.2603264113276573E-2</c:v>
                </c:pt>
                <c:pt idx="36">
                  <c:v>9.1419685514644966E-2</c:v>
                </c:pt>
                <c:pt idx="37">
                  <c:v>9.206404101228749E-2</c:v>
                </c:pt>
                <c:pt idx="38">
                  <c:v>9.3481309835965698E-2</c:v>
                </c:pt>
                <c:pt idx="39">
                  <c:v>9.5580928430915257E-2</c:v>
                </c:pt>
                <c:pt idx="40">
                  <c:v>9.5288624787776E-2</c:v>
                </c:pt>
                <c:pt idx="41">
                  <c:v>9.701251513928133E-2</c:v>
                </c:pt>
                <c:pt idx="42">
                  <c:v>9.8071647571405629E-2</c:v>
                </c:pt>
                <c:pt idx="43">
                  <c:v>9.8214645143110291E-2</c:v>
                </c:pt>
                <c:pt idx="44">
                  <c:v>0.10000804327280766</c:v>
                </c:pt>
                <c:pt idx="45">
                  <c:v>0.10032352704766501</c:v>
                </c:pt>
                <c:pt idx="46">
                  <c:v>0.10135386035868765</c:v>
                </c:pt>
                <c:pt idx="47">
                  <c:v>0.10227067578681326</c:v>
                </c:pt>
                <c:pt idx="48">
                  <c:v>0.10362741066861902</c:v>
                </c:pt>
                <c:pt idx="49">
                  <c:v>0.10423998155222014</c:v>
                </c:pt>
                <c:pt idx="50">
                  <c:v>0.1045708384716415</c:v>
                </c:pt>
                <c:pt idx="51">
                  <c:v>0.10617756747002449</c:v>
                </c:pt>
                <c:pt idx="52">
                  <c:v>0.10662884862091082</c:v>
                </c:pt>
                <c:pt idx="53">
                  <c:v>0.10775136305323918</c:v>
                </c:pt>
                <c:pt idx="54">
                  <c:v>0.10840113832217724</c:v>
                </c:pt>
                <c:pt idx="55">
                  <c:v>0.10899600244462038</c:v>
                </c:pt>
                <c:pt idx="56">
                  <c:v>0.1101481800603139</c:v>
                </c:pt>
                <c:pt idx="57">
                  <c:v>0.1109263396211293</c:v>
                </c:pt>
                <c:pt idx="58">
                  <c:v>0.11081503446065066</c:v>
                </c:pt>
                <c:pt idx="59">
                  <c:v>0.11162306182138715</c:v>
                </c:pt>
                <c:pt idx="60">
                  <c:v>0.11187116287920529</c:v>
                </c:pt>
                <c:pt idx="61">
                  <c:v>0.1120556723740862</c:v>
                </c:pt>
                <c:pt idx="62">
                  <c:v>0.11288675277861215</c:v>
                </c:pt>
                <c:pt idx="63">
                  <c:v>0.11310441485634204</c:v>
                </c:pt>
                <c:pt idx="64">
                  <c:v>0.11341341341341349</c:v>
                </c:pt>
                <c:pt idx="65">
                  <c:v>0.1141541541541542</c:v>
                </c:pt>
                <c:pt idx="66">
                  <c:v>0.11438264994645664</c:v>
                </c:pt>
                <c:pt idx="67">
                  <c:v>0.11468849113047663</c:v>
                </c:pt>
                <c:pt idx="68">
                  <c:v>0.11541886362044651</c:v>
                </c:pt>
                <c:pt idx="69">
                  <c:v>0.11562700064020492</c:v>
                </c:pt>
                <c:pt idx="70">
                  <c:v>0.11558698783610755</c:v>
                </c:pt>
                <c:pt idx="71">
                  <c:v>0.11632722471190782</c:v>
                </c:pt>
                <c:pt idx="72">
                  <c:v>0.11654729513444306</c:v>
                </c:pt>
                <c:pt idx="73">
                  <c:v>0.11665733034571057</c:v>
                </c:pt>
                <c:pt idx="74">
                  <c:v>0.11665733034571057</c:v>
                </c:pt>
                <c:pt idx="75">
                  <c:v>0.11665733034571057</c:v>
                </c:pt>
                <c:pt idx="76">
                  <c:v>0.11699743918053773</c:v>
                </c:pt>
                <c:pt idx="77">
                  <c:v>0.11697743277848915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B-234F-9D5C-EF4A026FE4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11754831"/>
        <c:axId val="311796159"/>
      </c:lineChart>
      <c:catAx>
        <c:axId val="311754831"/>
        <c:scaling>
          <c:orientation val="minMax"/>
        </c:scaling>
        <c:delete val="1"/>
        <c:axPos val="b"/>
        <c:majorTickMark val="none"/>
        <c:minorTickMark val="none"/>
        <c:tickLblPos val="nextTo"/>
        <c:crossAx val="311796159"/>
        <c:crosses val="autoZero"/>
        <c:auto val="1"/>
        <c:lblAlgn val="ctr"/>
        <c:lblOffset val="100"/>
        <c:noMultiLvlLbl val="0"/>
      </c:catAx>
      <c:valAx>
        <c:axId val="311796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1175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Коэфф-т (гр.5 / гр.3) - 1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56040741137902506"/>
                  <c:y val="0.305558827784322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val>
            <c:numRef>
              <c:f>'Оценка (ЗП)'!$H$10:$H$82</c:f>
              <c:numCache>
                <c:formatCode>0%</c:formatCode>
                <c:ptCount val="73"/>
                <c:pt idx="0">
                  <c:v>3.4101126226217415E-2</c:v>
                </c:pt>
                <c:pt idx="1">
                  <c:v>3.806614748660464E-2</c:v>
                </c:pt>
                <c:pt idx="2">
                  <c:v>4.2611760462293091E-2</c:v>
                </c:pt>
                <c:pt idx="3">
                  <c:v>4.6951986097655718E-2</c:v>
                </c:pt>
                <c:pt idx="4">
                  <c:v>5.0930972320876844E-2</c:v>
                </c:pt>
                <c:pt idx="5">
                  <c:v>5.4800470952850899E-2</c:v>
                </c:pt>
                <c:pt idx="6">
                  <c:v>5.8850916633402139E-2</c:v>
                </c:pt>
                <c:pt idx="7">
                  <c:v>6.0941385869021314E-2</c:v>
                </c:pt>
                <c:pt idx="8">
                  <c:v>6.2805986304624639E-2</c:v>
                </c:pt>
                <c:pt idx="9">
                  <c:v>6.5527954079137363E-2</c:v>
                </c:pt>
                <c:pt idx="10">
                  <c:v>6.7372397775566473E-2</c:v>
                </c:pt>
                <c:pt idx="11">
                  <c:v>6.9259524837419484E-2</c:v>
                </c:pt>
                <c:pt idx="12">
                  <c:v>6.9739796768077067E-2</c:v>
                </c:pt>
                <c:pt idx="13">
                  <c:v>7.0327459505161283E-2</c:v>
                </c:pt>
                <c:pt idx="14">
                  <c:v>7.0794892063044568E-2</c:v>
                </c:pt>
                <c:pt idx="15">
                  <c:v>7.1539965552046336E-2</c:v>
                </c:pt>
                <c:pt idx="16">
                  <c:v>7.2580971469221822E-2</c:v>
                </c:pt>
                <c:pt idx="17">
                  <c:v>7.419962198559249E-2</c:v>
                </c:pt>
                <c:pt idx="18">
                  <c:v>7.617280623578182E-2</c:v>
                </c:pt>
                <c:pt idx="19">
                  <c:v>7.7928390578345663E-2</c:v>
                </c:pt>
                <c:pt idx="20">
                  <c:v>7.9643192615124647E-2</c:v>
                </c:pt>
                <c:pt idx="21">
                  <c:v>8.1609646919187373E-2</c:v>
                </c:pt>
                <c:pt idx="22">
                  <c:v>8.3551975030925707E-2</c:v>
                </c:pt>
                <c:pt idx="23">
                  <c:v>8.5815239262025056E-2</c:v>
                </c:pt>
                <c:pt idx="24">
                  <c:v>8.6562406726880647E-2</c:v>
                </c:pt>
                <c:pt idx="25">
                  <c:v>8.714494419063068E-2</c:v>
                </c:pt>
                <c:pt idx="26">
                  <c:v>8.7850902519938101E-2</c:v>
                </c:pt>
                <c:pt idx="27">
                  <c:v>8.8579812823020854E-2</c:v>
                </c:pt>
                <c:pt idx="28">
                  <c:v>8.9368568134788662E-2</c:v>
                </c:pt>
                <c:pt idx="29">
                  <c:v>9.0545480700797487E-2</c:v>
                </c:pt>
                <c:pt idx="30">
                  <c:v>9.1733820728747473E-2</c:v>
                </c:pt>
                <c:pt idx="31">
                  <c:v>9.2957342491836847E-2</c:v>
                </c:pt>
                <c:pt idx="32">
                  <c:v>9.4885629352298606E-2</c:v>
                </c:pt>
                <c:pt idx="33">
                  <c:v>9.5502980576230634E-2</c:v>
                </c:pt>
                <c:pt idx="34">
                  <c:v>9.6004464449130023E-2</c:v>
                </c:pt>
                <c:pt idx="35">
                  <c:v>9.6573141709423771E-2</c:v>
                </c:pt>
                <c:pt idx="36">
                  <c:v>9.724947270877915E-2</c:v>
                </c:pt>
                <c:pt idx="37">
                  <c:v>9.8022389876223359E-2</c:v>
                </c:pt>
                <c:pt idx="38">
                  <c:v>9.878766938940986E-2</c:v>
                </c:pt>
                <c:pt idx="39">
                  <c:v>9.955913996011323E-2</c:v>
                </c:pt>
                <c:pt idx="40">
                  <c:v>0.10028457984103589</c:v>
                </c:pt>
                <c:pt idx="41">
                  <c:v>0.10075149735232802</c:v>
                </c:pt>
                <c:pt idx="42">
                  <c:v>0.10224610612904872</c:v>
                </c:pt>
                <c:pt idx="43">
                  <c:v>0.10316786350428475</c:v>
                </c:pt>
                <c:pt idx="44">
                  <c:v>0.10400530188244606</c:v>
                </c:pt>
                <c:pt idx="45">
                  <c:v>0.10480677863735521</c:v>
                </c:pt>
                <c:pt idx="46">
                  <c:v>0.10564175427052724</c:v>
                </c:pt>
                <c:pt idx="47">
                  <c:v>0.1064593220757668</c:v>
                </c:pt>
                <c:pt idx="48">
                  <c:v>0.10730373470285848</c:v>
                </c:pt>
                <c:pt idx="49">
                  <c:v>0.10816375813248347</c:v>
                </c:pt>
                <c:pt idx="50">
                  <c:v>0.10898511539407263</c:v>
                </c:pt>
                <c:pt idx="51">
                  <c:v>0.10984392313324931</c:v>
                </c:pt>
                <c:pt idx="52">
                  <c:v>0.11072811894759194</c:v>
                </c:pt>
                <c:pt idx="53">
                  <c:v>0.11162907746311279</c:v>
                </c:pt>
                <c:pt idx="54">
                  <c:v>0.1119693957853598</c:v>
                </c:pt>
                <c:pt idx="55">
                  <c:v>0.11228779835210578</c:v>
                </c:pt>
                <c:pt idx="56">
                  <c:v>0.11262971445656667</c:v>
                </c:pt>
                <c:pt idx="57">
                  <c:v>0.11298103556982397</c:v>
                </c:pt>
                <c:pt idx="58">
                  <c:v>0.11334669432779698</c:v>
                </c:pt>
                <c:pt idx="59">
                  <c:v>0.11370476476837954</c:v>
                </c:pt>
                <c:pt idx="60">
                  <c:v>0.11406678400971559</c:v>
                </c:pt>
                <c:pt idx="61">
                  <c:v>0.11443034236548133</c:v>
                </c:pt>
                <c:pt idx="62">
                  <c:v>0.11473561351909778</c:v>
                </c:pt>
                <c:pt idx="63">
                  <c:v>0.115010520135715</c:v>
                </c:pt>
                <c:pt idx="64">
                  <c:v>0.11527769178042768</c:v>
                </c:pt>
                <c:pt idx="65">
                  <c:v>0.1155542947945698</c:v>
                </c:pt>
                <c:pt idx="66">
                  <c:v>0.11588430215819878</c:v>
                </c:pt>
                <c:pt idx="67">
                  <c:v>0.11617643559345137</c:v>
                </c:pt>
                <c:pt idx="68">
                  <c:v>0.11657084312011401</c:v>
                </c:pt>
                <c:pt idx="69">
                  <c:v>0.11667972679475391</c:v>
                </c:pt>
                <c:pt idx="70">
                  <c:v>0.1167922759495037</c:v>
                </c:pt>
                <c:pt idx="71">
                  <c:v>0.11690119488073036</c:v>
                </c:pt>
                <c:pt idx="72">
                  <c:v>0.11699509852955736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7-9A49-ACB9-45D31ABFE7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11754831"/>
        <c:axId val="311796159"/>
      </c:lineChart>
      <c:catAx>
        <c:axId val="311754831"/>
        <c:scaling>
          <c:orientation val="minMax"/>
        </c:scaling>
        <c:delete val="1"/>
        <c:axPos val="b"/>
        <c:majorTickMark val="none"/>
        <c:minorTickMark val="none"/>
        <c:tickLblPos val="nextTo"/>
        <c:crossAx val="311796159"/>
        <c:crosses val="autoZero"/>
        <c:auto val="1"/>
        <c:lblAlgn val="ctr"/>
        <c:lblOffset val="100"/>
        <c:noMultiLvlLbl val="0"/>
      </c:catAx>
      <c:valAx>
        <c:axId val="311796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1175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0</xdr:row>
      <xdr:rowOff>0</xdr:rowOff>
    </xdr:from>
    <xdr:to>
      <xdr:col>26</xdr:col>
      <xdr:colOff>50800</xdr:colOff>
      <xdr:row>36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162463E-4257-0527-7959-463D8CFB00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546100</xdr:colOff>
      <xdr:row>3</xdr:row>
      <xdr:rowOff>76200</xdr:rowOff>
    </xdr:from>
    <xdr:to>
      <xdr:col>33</xdr:col>
      <xdr:colOff>393700</xdr:colOff>
      <xdr:row>53</xdr:row>
      <xdr:rowOff>88900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E60D390B-7579-D946-A521-1ED8CFF4D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1</xdr:row>
      <xdr:rowOff>63500</xdr:rowOff>
    </xdr:from>
    <xdr:to>
      <xdr:col>28</xdr:col>
      <xdr:colOff>266700</xdr:colOff>
      <xdr:row>50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B0C6601-544A-9848-8AB2-F3A6A7D41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7466E-5D13-9540-BB5B-BD464A5E22E9}">
  <dimension ref="A1:L14"/>
  <sheetViews>
    <sheetView zoomScale="60" zoomScaleNormal="60" workbookViewId="0">
      <selection activeCell="L29" sqref="L29"/>
    </sheetView>
  </sheetViews>
  <sheetFormatPr defaultColWidth="10.85546875" defaultRowHeight="15" x14ac:dyDescent="0.25"/>
  <cols>
    <col min="12" max="12" width="11.85546875" bestFit="1" customWidth="1"/>
  </cols>
  <sheetData>
    <row r="1" spans="1:12" ht="7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H1" s="14" t="s">
        <v>5</v>
      </c>
      <c r="I1" s="14" t="s">
        <v>5</v>
      </c>
      <c r="K1" s="14" t="s">
        <v>7</v>
      </c>
      <c r="L1" s="14" t="s">
        <v>6</v>
      </c>
    </row>
    <row r="2" spans="1:12" ht="15.75" thickBot="1" x14ac:dyDescent="0.3">
      <c r="A2" s="15"/>
      <c r="B2" s="15"/>
      <c r="C2" s="15"/>
      <c r="D2" s="15"/>
      <c r="E2" s="15"/>
      <c r="F2" s="15"/>
      <c r="H2" s="15"/>
      <c r="I2" s="15"/>
      <c r="K2" s="15"/>
      <c r="L2" s="15"/>
    </row>
    <row r="3" spans="1:12" ht="15.75" thickBot="1" x14ac:dyDescent="0.3">
      <c r="A3" s="5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H3" s="5">
        <v>6</v>
      </c>
      <c r="I3" s="5">
        <v>6</v>
      </c>
      <c r="K3" s="11">
        <v>4</v>
      </c>
      <c r="L3" s="4">
        <v>5</v>
      </c>
    </row>
    <row r="4" spans="1:12" ht="15.75" thickBot="1" x14ac:dyDescent="0.3">
      <c r="A4" s="6">
        <v>0</v>
      </c>
      <c r="B4" s="7">
        <v>100</v>
      </c>
      <c r="C4" s="7">
        <f>B4</f>
        <v>100</v>
      </c>
      <c r="D4" s="9">
        <f>B4</f>
        <v>100</v>
      </c>
      <c r="E4" s="7">
        <f>D4</f>
        <v>100</v>
      </c>
      <c r="F4" s="8">
        <f>E4/C4</f>
        <v>1</v>
      </c>
      <c r="H4" s="10">
        <f>F4-1</f>
        <v>0</v>
      </c>
      <c r="I4" s="10">
        <v>0</v>
      </c>
      <c r="K4" s="12">
        <f>L4</f>
        <v>100</v>
      </c>
      <c r="L4" s="9">
        <f>C4*(I4+1)</f>
        <v>100</v>
      </c>
    </row>
    <row r="5" spans="1:12" ht="15.75" thickBot="1" x14ac:dyDescent="0.3">
      <c r="A5" s="6">
        <v>12</v>
      </c>
      <c r="B5" s="7">
        <v>90</v>
      </c>
      <c r="C5" s="7">
        <f>C4+B5</f>
        <v>190</v>
      </c>
      <c r="D5" s="9">
        <f>B5*1.1</f>
        <v>99.000000000000014</v>
      </c>
      <c r="E5" s="7">
        <f>E4+D5</f>
        <v>199</v>
      </c>
      <c r="F5" s="8">
        <f t="shared" ref="F5:F13" si="0">E5/C5</f>
        <v>1.0473684210526315</v>
      </c>
      <c r="H5" s="10">
        <f t="shared" ref="H5:H14" si="1">F5-1</f>
        <v>4.7368421052631504E-2</v>
      </c>
      <c r="I5" s="10">
        <f>0.0871* LN(A5/12)+0.0606</f>
        <v>6.0600000000000001E-2</v>
      </c>
      <c r="K5" s="12">
        <f>L5-L4</f>
        <v>101.51400000000001</v>
      </c>
      <c r="L5" s="9">
        <f t="shared" ref="L5:L14" si="2">C5*(I5+1)</f>
        <v>201.51400000000001</v>
      </c>
    </row>
    <row r="6" spans="1:12" ht="15.75" thickBot="1" x14ac:dyDescent="0.3">
      <c r="A6" s="6">
        <v>24</v>
      </c>
      <c r="B6" s="7">
        <v>80</v>
      </c>
      <c r="C6" s="7">
        <f t="shared" ref="C6:E13" si="3">C5+B6</f>
        <v>270</v>
      </c>
      <c r="D6" s="9">
        <f>B6*1.2*1.1</f>
        <v>105.60000000000001</v>
      </c>
      <c r="E6" s="7">
        <f t="shared" si="3"/>
        <v>304.60000000000002</v>
      </c>
      <c r="F6" s="8">
        <f t="shared" si="0"/>
        <v>1.1281481481481481</v>
      </c>
      <c r="H6" s="10">
        <f t="shared" si="1"/>
        <v>0.12814814814814812</v>
      </c>
      <c r="I6" s="10">
        <f t="shared" ref="I6:I14" si="4">0.0871* LN(A6/12)+0.0606</f>
        <v>0.12097311942677123</v>
      </c>
      <c r="K6" s="12">
        <f t="shared" ref="K6:K14" si="5">L6-L5</f>
        <v>101.14874224522822</v>
      </c>
      <c r="L6" s="9">
        <f t="shared" si="2"/>
        <v>302.66274224522823</v>
      </c>
    </row>
    <row r="7" spans="1:12" ht="15.75" thickBot="1" x14ac:dyDescent="0.3">
      <c r="A7" s="6">
        <v>36</v>
      </c>
      <c r="B7" s="7">
        <v>70</v>
      </c>
      <c r="C7" s="7">
        <f t="shared" si="3"/>
        <v>340</v>
      </c>
      <c r="D7" s="9">
        <f>B7*1.2*1.1</f>
        <v>92.4</v>
      </c>
      <c r="E7" s="7">
        <f t="shared" si="3"/>
        <v>397</v>
      </c>
      <c r="F7" s="8">
        <f t="shared" si="0"/>
        <v>1.1676470588235295</v>
      </c>
      <c r="H7" s="10">
        <f t="shared" si="1"/>
        <v>0.16764705882352948</v>
      </c>
      <c r="I7" s="10">
        <f t="shared" si="4"/>
        <v>0.15628913034299236</v>
      </c>
      <c r="K7" s="12">
        <f t="shared" si="5"/>
        <v>90.475562071389163</v>
      </c>
      <c r="L7" s="9">
        <f t="shared" si="2"/>
        <v>393.13830431661739</v>
      </c>
    </row>
    <row r="8" spans="1:12" ht="15.75" thickBot="1" x14ac:dyDescent="0.3">
      <c r="A8" s="6">
        <v>48</v>
      </c>
      <c r="B8" s="7">
        <v>60</v>
      </c>
      <c r="C8" s="7">
        <f t="shared" si="3"/>
        <v>400</v>
      </c>
      <c r="D8" s="9">
        <f t="shared" ref="D8:D11" si="6">B8*1.2*1.1</f>
        <v>79.2</v>
      </c>
      <c r="E8" s="7">
        <f t="shared" si="3"/>
        <v>476.2</v>
      </c>
      <c r="F8" s="8">
        <f t="shared" si="0"/>
        <v>1.1904999999999999</v>
      </c>
      <c r="H8" s="10">
        <f t="shared" si="1"/>
        <v>0.19049999999999989</v>
      </c>
      <c r="I8" s="10">
        <f t="shared" si="4"/>
        <v>0.18134623885354245</v>
      </c>
      <c r="K8" s="12">
        <f t="shared" si="5"/>
        <v>79.400191224799585</v>
      </c>
      <c r="L8" s="9">
        <f t="shared" si="2"/>
        <v>472.53849554141698</v>
      </c>
    </row>
    <row r="9" spans="1:12" ht="15.75" thickBot="1" x14ac:dyDescent="0.3">
      <c r="A9" s="6">
        <v>60</v>
      </c>
      <c r="B9" s="7">
        <v>50</v>
      </c>
      <c r="C9" s="7">
        <f t="shared" si="3"/>
        <v>450</v>
      </c>
      <c r="D9" s="9">
        <f t="shared" si="6"/>
        <v>66</v>
      </c>
      <c r="E9" s="7">
        <f t="shared" si="3"/>
        <v>542.20000000000005</v>
      </c>
      <c r="F9" s="8">
        <f t="shared" si="0"/>
        <v>1.2048888888888889</v>
      </c>
      <c r="H9" s="10">
        <f t="shared" si="1"/>
        <v>0.2048888888888889</v>
      </c>
      <c r="I9" s="10">
        <f t="shared" si="4"/>
        <v>0.20078204217301016</v>
      </c>
      <c r="K9" s="12">
        <f t="shared" si="5"/>
        <v>67.813423436437574</v>
      </c>
      <c r="L9" s="9">
        <f t="shared" si="2"/>
        <v>540.35191897785455</v>
      </c>
    </row>
    <row r="10" spans="1:12" ht="15.75" thickBot="1" x14ac:dyDescent="0.3">
      <c r="A10" s="6">
        <v>72</v>
      </c>
      <c r="B10" s="7">
        <v>40</v>
      </c>
      <c r="C10" s="7">
        <f t="shared" si="3"/>
        <v>490</v>
      </c>
      <c r="D10" s="9">
        <f t="shared" si="6"/>
        <v>52.800000000000004</v>
      </c>
      <c r="E10" s="7">
        <f t="shared" si="3"/>
        <v>595</v>
      </c>
      <c r="F10" s="8">
        <f t="shared" si="0"/>
        <v>1.2142857142857142</v>
      </c>
      <c r="H10" s="10">
        <f t="shared" si="1"/>
        <v>0.21428571428571419</v>
      </c>
      <c r="I10" s="10">
        <f t="shared" si="4"/>
        <v>0.21666224976976356</v>
      </c>
      <c r="K10" s="12">
        <f t="shared" si="5"/>
        <v>55.812583409329591</v>
      </c>
      <c r="L10" s="9">
        <f t="shared" si="2"/>
        <v>596.16450238718414</v>
      </c>
    </row>
    <row r="11" spans="1:12" ht="15.75" thickBot="1" x14ac:dyDescent="0.3">
      <c r="A11" s="6">
        <v>84</v>
      </c>
      <c r="B11" s="7">
        <v>30</v>
      </c>
      <c r="C11" s="7">
        <f t="shared" si="3"/>
        <v>520</v>
      </c>
      <c r="D11" s="9">
        <f t="shared" si="6"/>
        <v>39.6</v>
      </c>
      <c r="E11" s="7">
        <f t="shared" si="3"/>
        <v>634.6</v>
      </c>
      <c r="F11" s="8">
        <f t="shared" si="0"/>
        <v>1.2203846153846154</v>
      </c>
      <c r="H11" s="10">
        <f t="shared" si="1"/>
        <v>0.2203846153846154</v>
      </c>
      <c r="I11" s="10">
        <f t="shared" si="4"/>
        <v>0.23008877398271776</v>
      </c>
      <c r="K11" s="12">
        <f t="shared" si="5"/>
        <v>43.48166008382907</v>
      </c>
      <c r="L11" s="9">
        <f t="shared" si="2"/>
        <v>639.64616247101321</v>
      </c>
    </row>
    <row r="12" spans="1:12" ht="15.75" thickBot="1" x14ac:dyDescent="0.3">
      <c r="A12" s="6">
        <v>96</v>
      </c>
      <c r="B12" s="7">
        <v>20</v>
      </c>
      <c r="C12" s="7">
        <f t="shared" si="3"/>
        <v>540</v>
      </c>
      <c r="D12" s="9">
        <f>AVERAGE(B11:B12)*1.2*1.1</f>
        <v>33</v>
      </c>
      <c r="E12" s="7">
        <f t="shared" si="3"/>
        <v>667.6</v>
      </c>
      <c r="F12" s="8">
        <f t="shared" si="0"/>
        <v>1.2362962962962964</v>
      </c>
      <c r="H12" s="10">
        <f t="shared" si="1"/>
        <v>0.23629629629629645</v>
      </c>
      <c r="I12" s="10">
        <f t="shared" si="4"/>
        <v>0.24171935828031371</v>
      </c>
      <c r="K12" s="12">
        <f t="shared" si="5"/>
        <v>30.88229100035619</v>
      </c>
      <c r="L12" s="9">
        <f t="shared" si="2"/>
        <v>670.5284534713694</v>
      </c>
    </row>
    <row r="13" spans="1:12" ht="15.75" thickBot="1" x14ac:dyDescent="0.3">
      <c r="A13" s="6">
        <v>108</v>
      </c>
      <c r="B13" s="7">
        <v>10</v>
      </c>
      <c r="C13" s="7">
        <f t="shared" si="3"/>
        <v>550</v>
      </c>
      <c r="D13" s="9">
        <f t="shared" ref="D13:D14" si="7">AVERAGE(B12:B13)*1.2*1.1</f>
        <v>19.8</v>
      </c>
      <c r="E13" s="7">
        <f t="shared" si="3"/>
        <v>687.4</v>
      </c>
      <c r="F13" s="8">
        <f t="shared" si="0"/>
        <v>1.2498181818181817</v>
      </c>
      <c r="H13" s="10">
        <f t="shared" si="1"/>
        <v>0.24981818181818172</v>
      </c>
      <c r="I13" s="10">
        <f t="shared" si="4"/>
        <v>0.25197826068598472</v>
      </c>
      <c r="K13" s="12">
        <f t="shared" si="5"/>
        <v>18.059589905922167</v>
      </c>
      <c r="L13" s="9">
        <f t="shared" si="2"/>
        <v>688.58804337729157</v>
      </c>
    </row>
    <row r="14" spans="1:12" ht="15.75" thickBot="1" x14ac:dyDescent="0.3">
      <c r="A14" s="6">
        <v>120</v>
      </c>
      <c r="B14" s="7">
        <v>0</v>
      </c>
      <c r="C14" s="7">
        <f t="shared" ref="C14" si="8">C13+B14</f>
        <v>550</v>
      </c>
      <c r="D14" s="9">
        <f t="shared" si="7"/>
        <v>6.6000000000000005</v>
      </c>
      <c r="E14" s="7">
        <f t="shared" ref="E14" si="9">E13+D14</f>
        <v>694</v>
      </c>
      <c r="F14" s="8">
        <f t="shared" ref="F14" si="10">E14/C14</f>
        <v>1.2618181818181817</v>
      </c>
      <c r="H14" s="10">
        <f t="shared" si="1"/>
        <v>0.26181818181818173</v>
      </c>
      <c r="I14" s="10">
        <f t="shared" si="4"/>
        <v>0.26115516159978142</v>
      </c>
      <c r="K14" s="12">
        <f t="shared" si="5"/>
        <v>5.0472955025882129</v>
      </c>
      <c r="L14" s="9">
        <f t="shared" si="2"/>
        <v>693.63533887987978</v>
      </c>
    </row>
  </sheetData>
  <mergeCells count="10">
    <mergeCell ref="H1:H2"/>
    <mergeCell ref="K1:K2"/>
    <mergeCell ref="L1:L2"/>
    <mergeCell ref="I1:I2"/>
    <mergeCell ref="A1:A2"/>
    <mergeCell ref="B1:B2"/>
    <mergeCell ref="D1:D2"/>
    <mergeCell ref="E1:E2"/>
    <mergeCell ref="F1:F2"/>
    <mergeCell ref="C1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931CE-5B7C-374E-A740-C8013C1C7EA3}">
  <dimension ref="A1:L87"/>
  <sheetViews>
    <sheetView workbookViewId="0">
      <selection activeCell="I9" sqref="I9"/>
    </sheetView>
  </sheetViews>
  <sheetFormatPr defaultColWidth="10.85546875" defaultRowHeight="15" x14ac:dyDescent="0.25"/>
  <cols>
    <col min="2" max="2" width="12.140625" customWidth="1"/>
  </cols>
  <sheetData>
    <row r="1" spans="1:12" ht="26.1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H1" s="14" t="s">
        <v>5</v>
      </c>
      <c r="I1" s="14" t="s">
        <v>5</v>
      </c>
      <c r="K1" s="14" t="s">
        <v>7</v>
      </c>
      <c r="L1" s="14" t="s">
        <v>6</v>
      </c>
    </row>
    <row r="2" spans="1:12" ht="23.1" customHeight="1" thickBot="1" x14ac:dyDescent="0.3">
      <c r="A2" s="15"/>
      <c r="B2" s="15"/>
      <c r="C2" s="15"/>
      <c r="D2" s="15"/>
      <c r="E2" s="15"/>
      <c r="F2" s="15"/>
      <c r="H2" s="15"/>
      <c r="I2" s="15"/>
      <c r="K2" s="15"/>
      <c r="L2" s="15"/>
    </row>
    <row r="3" spans="1:12" ht="15.75" thickBot="1" x14ac:dyDescent="0.3">
      <c r="A3" s="5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H3" s="11">
        <v>6</v>
      </c>
      <c r="I3" s="13">
        <v>6</v>
      </c>
      <c r="K3" s="11">
        <v>4</v>
      </c>
      <c r="L3" s="13">
        <v>5</v>
      </c>
    </row>
    <row r="4" spans="1:12" x14ac:dyDescent="0.25">
      <c r="A4" s="2">
        <v>1</v>
      </c>
      <c r="B4" s="1">
        <v>232</v>
      </c>
      <c r="C4" s="1">
        <f>B4</f>
        <v>232</v>
      </c>
      <c r="D4" s="1">
        <f>C4</f>
        <v>232</v>
      </c>
      <c r="E4" s="1">
        <f>D4</f>
        <v>232</v>
      </c>
      <c r="F4" s="3">
        <f>E4/C4</f>
        <v>1</v>
      </c>
      <c r="H4" s="3">
        <f>F4-1</f>
        <v>0</v>
      </c>
      <c r="I4" s="3">
        <v>0</v>
      </c>
      <c r="K4" s="1">
        <f>L4</f>
        <v>232</v>
      </c>
      <c r="L4" s="1">
        <f>C4*(I4+1)</f>
        <v>232</v>
      </c>
    </row>
    <row r="5" spans="1:12" x14ac:dyDescent="0.25">
      <c r="A5" s="2">
        <v>2</v>
      </c>
      <c r="B5" s="1">
        <v>1694</v>
      </c>
      <c r="C5" s="1">
        <f>B5+C4</f>
        <v>1926</v>
      </c>
      <c r="D5" s="1">
        <v>1719</v>
      </c>
      <c r="E5" s="1">
        <f>D5+E4</f>
        <v>1951</v>
      </c>
      <c r="F5" s="3">
        <f t="shared" ref="F5:F68" si="0">E5/C5</f>
        <v>1.0129802699896158</v>
      </c>
      <c r="H5" s="3">
        <f t="shared" ref="H5:H68" si="1">F5-1</f>
        <v>1.2980269989615767E-2</v>
      </c>
      <c r="I5" s="3">
        <f>0.0315* LN(A5)-0.0206</f>
        <v>1.2341361876382767E-3</v>
      </c>
      <c r="K5" s="1">
        <f>L5-L4</f>
        <v>1696.3769462973912</v>
      </c>
      <c r="L5" s="1">
        <f t="shared" ref="L5:L68" si="2">C5*(I5+1)</f>
        <v>1928.3769462973912</v>
      </c>
    </row>
    <row r="6" spans="1:12" x14ac:dyDescent="0.25">
      <c r="A6" s="2">
        <v>3</v>
      </c>
      <c r="B6" s="1">
        <v>2956</v>
      </c>
      <c r="C6" s="1">
        <f t="shared" ref="C6:C69" si="3">B6+C5</f>
        <v>4882</v>
      </c>
      <c r="D6" s="1">
        <v>3019</v>
      </c>
      <c r="E6" s="1">
        <f t="shared" ref="E6:E69" si="4">D6+E5</f>
        <v>4970</v>
      </c>
      <c r="F6" s="3">
        <f t="shared" si="0"/>
        <v>1.0180253994264645</v>
      </c>
      <c r="H6" s="3">
        <f t="shared" si="1"/>
        <v>1.8025399426464528E-2</v>
      </c>
      <c r="I6" s="3">
        <f t="shared" ref="I6:I69" si="5">0.0315* LN(A6)-0.0206</f>
        <v>1.4006287093045459E-2</v>
      </c>
      <c r="K6" s="1">
        <f t="shared" ref="K6:K69" si="6">L6-L5</f>
        <v>3022.0017472908567</v>
      </c>
      <c r="L6" s="1">
        <f t="shared" si="2"/>
        <v>4950.3786935882481</v>
      </c>
    </row>
    <row r="7" spans="1:12" x14ac:dyDescent="0.25">
      <c r="A7" s="2">
        <v>4</v>
      </c>
      <c r="B7" s="1">
        <v>3807</v>
      </c>
      <c r="C7" s="1">
        <f t="shared" si="3"/>
        <v>8689</v>
      </c>
      <c r="D7" s="1">
        <v>3887</v>
      </c>
      <c r="E7" s="1">
        <f t="shared" si="4"/>
        <v>8857</v>
      </c>
      <c r="F7" s="3">
        <f t="shared" si="0"/>
        <v>1.0193347911152031</v>
      </c>
      <c r="H7" s="3">
        <f t="shared" si="1"/>
        <v>1.9334791115203087E-2</v>
      </c>
      <c r="I7" s="3">
        <f t="shared" si="5"/>
        <v>2.3068272375276554E-2</v>
      </c>
      <c r="K7" s="1">
        <f t="shared" si="6"/>
        <v>3939.0615250805304</v>
      </c>
      <c r="L7" s="1">
        <f t="shared" si="2"/>
        <v>8889.4402186687785</v>
      </c>
    </row>
    <row r="8" spans="1:12" x14ac:dyDescent="0.25">
      <c r="A8" s="2">
        <v>5</v>
      </c>
      <c r="B8" s="1">
        <v>4495</v>
      </c>
      <c r="C8" s="1">
        <f t="shared" si="3"/>
        <v>13184</v>
      </c>
      <c r="D8" s="1">
        <v>4576</v>
      </c>
      <c r="E8" s="1">
        <f t="shared" si="4"/>
        <v>13433</v>
      </c>
      <c r="F8" s="3">
        <f t="shared" si="0"/>
        <v>1.0188865291262137</v>
      </c>
      <c r="H8" s="3">
        <f t="shared" si="1"/>
        <v>1.8886529126213691E-2</v>
      </c>
      <c r="I8" s="3">
        <f t="shared" si="5"/>
        <v>3.0097294241674157E-2</v>
      </c>
      <c r="K8" s="1">
        <f t="shared" si="6"/>
        <v>4691.3625086134543</v>
      </c>
      <c r="L8" s="1">
        <f t="shared" si="2"/>
        <v>13580.802727282233</v>
      </c>
    </row>
    <row r="9" spans="1:12" x14ac:dyDescent="0.25">
      <c r="A9" s="2">
        <v>6</v>
      </c>
      <c r="B9" s="1">
        <v>3689</v>
      </c>
      <c r="C9" s="1">
        <f t="shared" si="3"/>
        <v>16873</v>
      </c>
      <c r="D9" s="1">
        <v>3781</v>
      </c>
      <c r="E9" s="1">
        <f t="shared" si="4"/>
        <v>17214</v>
      </c>
      <c r="F9" s="3">
        <f t="shared" si="0"/>
        <v>1.0202098026432762</v>
      </c>
      <c r="H9" s="3">
        <f t="shared" si="1"/>
        <v>2.0209802643276209E-2</v>
      </c>
      <c r="I9" s="3">
        <f t="shared" si="5"/>
        <v>3.5840423280683729E-2</v>
      </c>
      <c r="K9" s="1">
        <f t="shared" si="6"/>
        <v>3896.9327347327417</v>
      </c>
      <c r="L9" s="1">
        <f t="shared" si="2"/>
        <v>17477.735462014974</v>
      </c>
    </row>
    <row r="10" spans="1:12" x14ac:dyDescent="0.25">
      <c r="A10" s="2">
        <v>7</v>
      </c>
      <c r="B10" s="1">
        <v>3770</v>
      </c>
      <c r="C10" s="1">
        <f t="shared" si="3"/>
        <v>20643</v>
      </c>
      <c r="D10" s="1">
        <v>3918</v>
      </c>
      <c r="E10" s="1">
        <f t="shared" si="4"/>
        <v>21132</v>
      </c>
      <c r="F10" s="3">
        <f t="shared" si="0"/>
        <v>1.0236884173811946</v>
      </c>
      <c r="H10" s="3">
        <f t="shared" si="1"/>
        <v>2.3688417381194649E-2</v>
      </c>
      <c r="I10" s="3">
        <f t="shared" si="5"/>
        <v>4.0696169695242368E-2</v>
      </c>
      <c r="K10" s="1">
        <f t="shared" si="6"/>
        <v>4005.3555690039138</v>
      </c>
      <c r="L10" s="1">
        <f t="shared" si="2"/>
        <v>21483.091031018888</v>
      </c>
    </row>
    <row r="11" spans="1:12" x14ac:dyDescent="0.25">
      <c r="A11" s="2">
        <v>8</v>
      </c>
      <c r="B11" s="1">
        <v>4722</v>
      </c>
      <c r="C11" s="1">
        <f t="shared" si="3"/>
        <v>25365</v>
      </c>
      <c r="D11" s="1">
        <v>5025</v>
      </c>
      <c r="E11" s="1">
        <f t="shared" si="4"/>
        <v>26157</v>
      </c>
      <c r="F11" s="3">
        <f t="shared" si="0"/>
        <v>1.031224127735068</v>
      </c>
      <c r="H11" s="3">
        <f t="shared" si="1"/>
        <v>3.1224127735067997E-2</v>
      </c>
      <c r="I11" s="3">
        <f t="shared" si="5"/>
        <v>4.4902408562914824E-2</v>
      </c>
      <c r="K11" s="1">
        <f t="shared" si="6"/>
        <v>5020.8585621794446</v>
      </c>
      <c r="L11" s="1">
        <f t="shared" si="2"/>
        <v>26503.949593198333</v>
      </c>
    </row>
    <row r="12" spans="1:12" x14ac:dyDescent="0.25">
      <c r="A12" s="2">
        <v>9</v>
      </c>
      <c r="B12" s="1">
        <v>4406</v>
      </c>
      <c r="C12" s="1">
        <f t="shared" si="3"/>
        <v>29771</v>
      </c>
      <c r="D12" s="1">
        <v>4710</v>
      </c>
      <c r="E12" s="1">
        <f t="shared" si="4"/>
        <v>30867</v>
      </c>
      <c r="F12" s="3">
        <f t="shared" si="0"/>
        <v>1.0368143495347821</v>
      </c>
      <c r="H12" s="3">
        <f t="shared" si="1"/>
        <v>3.6814349534782131E-2</v>
      </c>
      <c r="I12" s="3">
        <f t="shared" si="5"/>
        <v>4.8612574186090919E-2</v>
      </c>
      <c r="K12" s="1">
        <f t="shared" si="6"/>
        <v>4714.2953528957805</v>
      </c>
      <c r="L12" s="1">
        <f t="shared" si="2"/>
        <v>31218.244946094113</v>
      </c>
    </row>
    <row r="13" spans="1:12" x14ac:dyDescent="0.25">
      <c r="A13" s="2">
        <v>10</v>
      </c>
      <c r="B13" s="1">
        <v>5077</v>
      </c>
      <c r="C13" s="1">
        <f t="shared" si="3"/>
        <v>34848</v>
      </c>
      <c r="D13" s="1">
        <v>5389</v>
      </c>
      <c r="E13" s="1">
        <f t="shared" si="4"/>
        <v>36256</v>
      </c>
      <c r="F13" s="3">
        <f t="shared" si="0"/>
        <v>1.0404040404040404</v>
      </c>
      <c r="H13" s="3">
        <f t="shared" si="1"/>
        <v>4.0404040404040442E-2</v>
      </c>
      <c r="I13" s="3">
        <f t="shared" si="5"/>
        <v>5.193143042931244E-2</v>
      </c>
      <c r="K13" s="1">
        <f t="shared" si="6"/>
        <v>5439.4615415065637</v>
      </c>
      <c r="L13" s="1">
        <f t="shared" si="2"/>
        <v>36657.706487600677</v>
      </c>
    </row>
    <row r="14" spans="1:12" x14ac:dyDescent="0.25">
      <c r="A14" s="2">
        <v>11</v>
      </c>
      <c r="B14" s="1">
        <v>5712</v>
      </c>
      <c r="C14" s="1">
        <f t="shared" si="3"/>
        <v>40560</v>
      </c>
      <c r="D14" s="1">
        <v>6055</v>
      </c>
      <c r="E14" s="1">
        <f t="shared" si="4"/>
        <v>42311</v>
      </c>
      <c r="F14" s="3">
        <f t="shared" si="0"/>
        <v>1.0431706114398422</v>
      </c>
      <c r="H14" s="3">
        <f t="shared" si="1"/>
        <v>4.3170611439842244E-2</v>
      </c>
      <c r="I14" s="3">
        <f t="shared" si="5"/>
        <v>5.4933701093148678E-2</v>
      </c>
      <c r="K14" s="1">
        <f t="shared" si="6"/>
        <v>6130.4044287374345</v>
      </c>
      <c r="L14" s="1">
        <f t="shared" si="2"/>
        <v>42788.110916338112</v>
      </c>
    </row>
    <row r="15" spans="1:12" x14ac:dyDescent="0.25">
      <c r="A15" s="2">
        <v>12</v>
      </c>
      <c r="B15" s="1">
        <v>6373</v>
      </c>
      <c r="C15" s="1">
        <f t="shared" si="3"/>
        <v>46933</v>
      </c>
      <c r="D15" s="1">
        <v>6882</v>
      </c>
      <c r="E15" s="1">
        <f t="shared" si="4"/>
        <v>49193</v>
      </c>
      <c r="F15" s="3">
        <f t="shared" si="0"/>
        <v>1.0481537510919823</v>
      </c>
      <c r="H15" s="3">
        <f t="shared" si="1"/>
        <v>4.8153751091982278E-2</v>
      </c>
      <c r="I15" s="3">
        <f t="shared" si="5"/>
        <v>5.7674559468322013E-2</v>
      </c>
      <c r="K15" s="1">
        <f t="shared" si="6"/>
        <v>6851.7291831886469</v>
      </c>
      <c r="L15" s="1">
        <f t="shared" si="2"/>
        <v>49639.840099526758</v>
      </c>
    </row>
    <row r="16" spans="1:12" x14ac:dyDescent="0.25">
      <c r="A16" s="2">
        <v>13</v>
      </c>
      <c r="B16" s="1">
        <v>6819</v>
      </c>
      <c r="C16" s="1">
        <f t="shared" si="3"/>
        <v>53752</v>
      </c>
      <c r="D16" s="1">
        <v>7347</v>
      </c>
      <c r="E16" s="1">
        <f t="shared" si="4"/>
        <v>56540</v>
      </c>
      <c r="F16" s="3">
        <f t="shared" si="0"/>
        <v>1.0518678374758148</v>
      </c>
      <c r="H16" s="3">
        <f t="shared" si="1"/>
        <v>5.1867837475814804E-2</v>
      </c>
      <c r="I16" s="3">
        <f t="shared" si="5"/>
        <v>6.0195904760038409E-2</v>
      </c>
      <c r="K16" s="1">
        <f t="shared" si="6"/>
        <v>7347.8101731348288</v>
      </c>
      <c r="L16" s="1">
        <f t="shared" si="2"/>
        <v>56987.650272661587</v>
      </c>
    </row>
    <row r="17" spans="1:12" x14ac:dyDescent="0.25">
      <c r="A17" s="2">
        <v>14</v>
      </c>
      <c r="B17" s="1">
        <v>7048</v>
      </c>
      <c r="C17" s="1">
        <f t="shared" si="3"/>
        <v>60800</v>
      </c>
      <c r="D17" s="1">
        <v>7438</v>
      </c>
      <c r="E17" s="1">
        <f t="shared" si="4"/>
        <v>63978</v>
      </c>
      <c r="F17" s="3">
        <f t="shared" si="0"/>
        <v>1.0522697368421052</v>
      </c>
      <c r="H17" s="3">
        <f t="shared" si="1"/>
        <v>5.226973684210523E-2</v>
      </c>
      <c r="I17" s="3">
        <f t="shared" si="5"/>
        <v>6.2530305882880638E-2</v>
      </c>
      <c r="K17" s="1">
        <f t="shared" si="6"/>
        <v>7614.1923250175532</v>
      </c>
      <c r="L17" s="1">
        <f t="shared" si="2"/>
        <v>64601.84259767914</v>
      </c>
    </row>
    <row r="18" spans="1:12" x14ac:dyDescent="0.25">
      <c r="A18" s="2">
        <v>15</v>
      </c>
      <c r="B18" s="1">
        <v>3218</v>
      </c>
      <c r="C18" s="1">
        <f t="shared" si="3"/>
        <v>64018</v>
      </c>
      <c r="D18" s="1">
        <v>3660</v>
      </c>
      <c r="E18" s="1">
        <f t="shared" si="4"/>
        <v>67638</v>
      </c>
      <c r="F18" s="3">
        <f t="shared" si="0"/>
        <v>1.0565465962697991</v>
      </c>
      <c r="H18" s="3">
        <f t="shared" si="1"/>
        <v>5.6546596269799076E-2</v>
      </c>
      <c r="I18" s="3">
        <f t="shared" si="5"/>
        <v>6.4703581334719623E-2</v>
      </c>
      <c r="K18" s="1">
        <f t="shared" si="6"/>
        <v>3558.3512722069354</v>
      </c>
      <c r="L18" s="1">
        <f t="shared" si="2"/>
        <v>68160.193869886076</v>
      </c>
    </row>
    <row r="19" spans="1:12" x14ac:dyDescent="0.25">
      <c r="A19" s="2">
        <v>16</v>
      </c>
      <c r="B19" s="1">
        <v>3223</v>
      </c>
      <c r="C19" s="1">
        <f t="shared" si="3"/>
        <v>67241</v>
      </c>
      <c r="D19" s="1">
        <v>3784</v>
      </c>
      <c r="E19" s="1">
        <f t="shared" si="4"/>
        <v>71422</v>
      </c>
      <c r="F19" s="3">
        <f t="shared" si="0"/>
        <v>1.0621793251141416</v>
      </c>
      <c r="H19" s="3">
        <f t="shared" si="1"/>
        <v>6.2179325114141593E-2</v>
      </c>
      <c r="I19" s="3">
        <f t="shared" si="5"/>
        <v>6.6736544750553101E-2</v>
      </c>
      <c r="K19" s="1">
        <f t="shared" si="6"/>
        <v>3568.2381356858532</v>
      </c>
      <c r="L19" s="1">
        <f t="shared" si="2"/>
        <v>71728.432005571929</v>
      </c>
    </row>
    <row r="20" spans="1:12" x14ac:dyDescent="0.25">
      <c r="A20" s="2">
        <v>17</v>
      </c>
      <c r="B20" s="1">
        <v>4495</v>
      </c>
      <c r="C20" s="1">
        <f t="shared" si="3"/>
        <v>71736</v>
      </c>
      <c r="D20" s="1">
        <v>4852</v>
      </c>
      <c r="E20" s="1">
        <f t="shared" si="4"/>
        <v>76274</v>
      </c>
      <c r="F20" s="3">
        <f t="shared" si="0"/>
        <v>1.0632597301215567</v>
      </c>
      <c r="H20" s="3">
        <f t="shared" si="1"/>
        <v>6.3259730121556723E-2</v>
      </c>
      <c r="I20" s="3">
        <f t="shared" si="5"/>
        <v>6.8646220337770819E-2</v>
      </c>
      <c r="K20" s="1">
        <f t="shared" si="6"/>
        <v>4931.973256578407</v>
      </c>
      <c r="L20" s="1">
        <f t="shared" si="2"/>
        <v>76660.405262150336</v>
      </c>
    </row>
    <row r="21" spans="1:12" x14ac:dyDescent="0.25">
      <c r="A21" s="2">
        <v>18</v>
      </c>
      <c r="B21" s="1">
        <v>2634</v>
      </c>
      <c r="C21" s="1">
        <f t="shared" si="3"/>
        <v>74370</v>
      </c>
      <c r="D21" s="1">
        <v>2973</v>
      </c>
      <c r="E21" s="1">
        <f t="shared" si="4"/>
        <v>79247</v>
      </c>
      <c r="F21" s="3">
        <f t="shared" si="0"/>
        <v>1.0655775178163238</v>
      </c>
      <c r="H21" s="3">
        <f t="shared" si="1"/>
        <v>6.5577517816323816E-2</v>
      </c>
      <c r="I21" s="3">
        <f t="shared" si="5"/>
        <v>7.0446710373729182E-2</v>
      </c>
      <c r="K21" s="1">
        <f t="shared" si="6"/>
        <v>2948.7165883439011</v>
      </c>
      <c r="L21" s="1">
        <f t="shared" si="2"/>
        <v>79609.121850494237</v>
      </c>
    </row>
    <row r="22" spans="1:12" x14ac:dyDescent="0.25">
      <c r="A22" s="2">
        <v>19</v>
      </c>
      <c r="B22" s="1">
        <v>2685</v>
      </c>
      <c r="C22" s="1">
        <f t="shared" si="3"/>
        <v>77055</v>
      </c>
      <c r="D22" s="1">
        <v>3046</v>
      </c>
      <c r="E22" s="1">
        <f t="shared" si="4"/>
        <v>82293</v>
      </c>
      <c r="F22" s="3">
        <f t="shared" si="0"/>
        <v>1.0679774187268833</v>
      </c>
      <c r="H22" s="3">
        <f t="shared" si="1"/>
        <v>6.7977418726883343E-2</v>
      </c>
      <c r="I22" s="3">
        <f t="shared" si="5"/>
        <v>7.2149827843742881E-2</v>
      </c>
      <c r="K22" s="1">
        <f t="shared" si="6"/>
        <v>3005.383134005373</v>
      </c>
      <c r="L22" s="1">
        <f t="shared" si="2"/>
        <v>82614.50498449961</v>
      </c>
    </row>
    <row r="23" spans="1:12" x14ac:dyDescent="0.25">
      <c r="A23" s="2">
        <v>20</v>
      </c>
      <c r="B23" s="1">
        <v>3192</v>
      </c>
      <c r="C23" s="1">
        <f t="shared" si="3"/>
        <v>80247</v>
      </c>
      <c r="D23" s="1">
        <v>3508</v>
      </c>
      <c r="E23" s="1">
        <f t="shared" si="4"/>
        <v>85801</v>
      </c>
      <c r="F23" s="3">
        <f t="shared" si="0"/>
        <v>1.0692113100801277</v>
      </c>
      <c r="H23" s="3">
        <f t="shared" si="1"/>
        <v>6.9211310080127708E-2</v>
      </c>
      <c r="I23" s="3">
        <f t="shared" si="5"/>
        <v>7.3765566616950717E-2</v>
      </c>
      <c r="K23" s="1">
        <f t="shared" si="6"/>
        <v>3551.9604398108349</v>
      </c>
      <c r="L23" s="1">
        <f t="shared" si="2"/>
        <v>86166.465424310445</v>
      </c>
    </row>
    <row r="24" spans="1:12" x14ac:dyDescent="0.25">
      <c r="A24" s="2">
        <v>21</v>
      </c>
      <c r="B24" s="1">
        <v>1765</v>
      </c>
      <c r="C24" s="1">
        <f t="shared" si="3"/>
        <v>82012</v>
      </c>
      <c r="D24" s="1">
        <v>2032</v>
      </c>
      <c r="E24" s="1">
        <f t="shared" si="4"/>
        <v>87833</v>
      </c>
      <c r="F24" s="3">
        <f t="shared" si="0"/>
        <v>1.0709774179388383</v>
      </c>
      <c r="H24" s="3">
        <f t="shared" si="1"/>
        <v>7.0977417938838272E-2</v>
      </c>
      <c r="I24" s="3">
        <f t="shared" si="5"/>
        <v>7.5302456788287814E-2</v>
      </c>
      <c r="K24" s="1">
        <f t="shared" si="6"/>
        <v>2021.2396618106141</v>
      </c>
      <c r="L24" s="1">
        <f t="shared" si="2"/>
        <v>88187.705086121059</v>
      </c>
    </row>
    <row r="25" spans="1:12" x14ac:dyDescent="0.25">
      <c r="A25" s="2">
        <v>22</v>
      </c>
      <c r="B25" s="1">
        <v>1818</v>
      </c>
      <c r="C25" s="1">
        <f t="shared" si="3"/>
        <v>83830</v>
      </c>
      <c r="D25" s="1">
        <v>2103</v>
      </c>
      <c r="E25" s="1">
        <f t="shared" si="4"/>
        <v>89936</v>
      </c>
      <c r="F25" s="3">
        <f t="shared" si="0"/>
        <v>1.0728378861982584</v>
      </c>
      <c r="H25" s="3">
        <f t="shared" si="1"/>
        <v>7.2837886198258373E-2</v>
      </c>
      <c r="I25" s="3">
        <f t="shared" si="5"/>
        <v>7.6767837280786955E-2</v>
      </c>
      <c r="K25" s="1">
        <f t="shared" si="6"/>
        <v>2077.7427131273143</v>
      </c>
      <c r="L25" s="1">
        <f t="shared" si="2"/>
        <v>90265.447799248373</v>
      </c>
    </row>
    <row r="26" spans="1:12" x14ac:dyDescent="0.25">
      <c r="A26" s="2">
        <v>23</v>
      </c>
      <c r="B26" s="1">
        <v>2514</v>
      </c>
      <c r="C26" s="1">
        <f t="shared" si="3"/>
        <v>86344</v>
      </c>
      <c r="D26" s="1">
        <v>2729</v>
      </c>
      <c r="E26" s="1">
        <f t="shared" si="4"/>
        <v>92665</v>
      </c>
      <c r="F26" s="3">
        <f t="shared" si="0"/>
        <v>1.0732071713147411</v>
      </c>
      <c r="H26" s="3">
        <f t="shared" si="1"/>
        <v>7.3207171314741082E-2</v>
      </c>
      <c r="I26" s="3">
        <f t="shared" si="5"/>
        <v>7.8168067801768215E-2</v>
      </c>
      <c r="K26" s="1">
        <f t="shared" si="6"/>
        <v>2827.8958470274956</v>
      </c>
      <c r="L26" s="1">
        <f t="shared" si="2"/>
        <v>93093.343646275869</v>
      </c>
    </row>
    <row r="27" spans="1:12" x14ac:dyDescent="0.25">
      <c r="A27" s="2">
        <v>24</v>
      </c>
      <c r="B27" s="1">
        <v>1238</v>
      </c>
      <c r="C27" s="1">
        <f t="shared" si="3"/>
        <v>87582</v>
      </c>
      <c r="D27" s="1">
        <v>1611</v>
      </c>
      <c r="E27" s="1">
        <f t="shared" si="4"/>
        <v>94276</v>
      </c>
      <c r="F27" s="3">
        <f t="shared" si="0"/>
        <v>1.0764312301614487</v>
      </c>
      <c r="H27" s="3">
        <f t="shared" si="1"/>
        <v>7.6431230161448704E-2</v>
      </c>
      <c r="I27" s="3">
        <f t="shared" si="5"/>
        <v>7.9508695655960304E-2</v>
      </c>
      <c r="K27" s="1">
        <f t="shared" si="6"/>
        <v>1452.1869366644532</v>
      </c>
      <c r="L27" s="1">
        <f t="shared" si="2"/>
        <v>94545.530582940322</v>
      </c>
    </row>
    <row r="28" spans="1:12" x14ac:dyDescent="0.25">
      <c r="A28" s="2">
        <v>25</v>
      </c>
      <c r="B28" s="1">
        <v>1281</v>
      </c>
      <c r="C28" s="1">
        <f t="shared" si="3"/>
        <v>88863</v>
      </c>
      <c r="D28" s="1">
        <v>1417</v>
      </c>
      <c r="E28" s="1">
        <f t="shared" si="4"/>
        <v>95693</v>
      </c>
      <c r="F28" s="3">
        <f t="shared" si="0"/>
        <v>1.0768598854416349</v>
      </c>
      <c r="H28" s="3">
        <f t="shared" si="1"/>
        <v>7.6859885441634912E-2</v>
      </c>
      <c r="I28" s="3">
        <f t="shared" si="5"/>
        <v>8.0794588483348306E-2</v>
      </c>
      <c r="K28" s="1">
        <f t="shared" si="6"/>
        <v>1497.118933455451</v>
      </c>
      <c r="L28" s="1">
        <f t="shared" si="2"/>
        <v>96042.649516395773</v>
      </c>
    </row>
    <row r="29" spans="1:12" x14ac:dyDescent="0.25">
      <c r="A29" s="2">
        <v>26</v>
      </c>
      <c r="B29" s="1">
        <v>1188</v>
      </c>
      <c r="C29" s="1">
        <f t="shared" si="3"/>
        <v>90051</v>
      </c>
      <c r="D29" s="1">
        <v>1459</v>
      </c>
      <c r="E29" s="1">
        <f t="shared" si="4"/>
        <v>97152</v>
      </c>
      <c r="F29" s="3">
        <f t="shared" si="0"/>
        <v>1.0788553153213178</v>
      </c>
      <c r="H29" s="3">
        <f t="shared" si="1"/>
        <v>7.8855315321317843E-2</v>
      </c>
      <c r="I29" s="3">
        <f t="shared" si="5"/>
        <v>8.2030040947676686E-2</v>
      </c>
      <c r="K29" s="1">
        <f t="shared" si="6"/>
        <v>1395.2377009834599</v>
      </c>
      <c r="L29" s="1">
        <f t="shared" si="2"/>
        <v>97437.887217379233</v>
      </c>
    </row>
    <row r="30" spans="1:12" x14ac:dyDescent="0.25">
      <c r="A30" s="2">
        <v>27</v>
      </c>
      <c r="B30" s="1">
        <v>1033</v>
      </c>
      <c r="C30" s="1">
        <f t="shared" si="3"/>
        <v>91084</v>
      </c>
      <c r="D30" s="1">
        <v>1267</v>
      </c>
      <c r="E30" s="1">
        <f t="shared" si="4"/>
        <v>98419</v>
      </c>
      <c r="F30" s="3">
        <f t="shared" si="0"/>
        <v>1.080530060164244</v>
      </c>
      <c r="H30" s="3">
        <f t="shared" si="1"/>
        <v>8.0530060164244022E-2</v>
      </c>
      <c r="I30" s="3">
        <f t="shared" si="5"/>
        <v>8.3218861279136358E-2</v>
      </c>
      <c r="K30" s="1">
        <f t="shared" si="6"/>
        <v>1226.0195433696354</v>
      </c>
      <c r="L30" s="1">
        <f t="shared" si="2"/>
        <v>98663.906760748869</v>
      </c>
    </row>
    <row r="31" spans="1:12" x14ac:dyDescent="0.25">
      <c r="A31" s="2">
        <v>28</v>
      </c>
      <c r="B31" s="1">
        <v>534</v>
      </c>
      <c r="C31" s="1">
        <f t="shared" si="3"/>
        <v>91618</v>
      </c>
      <c r="D31" s="1">
        <v>756</v>
      </c>
      <c r="E31" s="1">
        <f t="shared" si="4"/>
        <v>99175</v>
      </c>
      <c r="F31" s="3">
        <f t="shared" si="0"/>
        <v>1.0824837913947041</v>
      </c>
      <c r="H31" s="3">
        <f t="shared" si="1"/>
        <v>8.2483791394704076E-2</v>
      </c>
      <c r="I31" s="3">
        <f t="shared" si="5"/>
        <v>8.4364442070518908E-2</v>
      </c>
      <c r="K31" s="1">
        <f t="shared" si="6"/>
        <v>683.3946928679361</v>
      </c>
      <c r="L31" s="1">
        <f t="shared" si="2"/>
        <v>99347.301453616805</v>
      </c>
    </row>
    <row r="32" spans="1:12" x14ac:dyDescent="0.25">
      <c r="A32" s="2">
        <v>29</v>
      </c>
      <c r="B32" s="1">
        <v>1015</v>
      </c>
      <c r="C32" s="1">
        <f t="shared" si="3"/>
        <v>92633</v>
      </c>
      <c r="D32" s="1">
        <v>1490</v>
      </c>
      <c r="E32" s="1">
        <f t="shared" si="4"/>
        <v>100665</v>
      </c>
      <c r="F32" s="3">
        <f t="shared" si="0"/>
        <v>1.0867077607332161</v>
      </c>
      <c r="H32" s="3">
        <f t="shared" si="1"/>
        <v>8.6707760733216066E-2</v>
      </c>
      <c r="I32" s="3">
        <f t="shared" si="5"/>
        <v>8.5469818644573925E-2</v>
      </c>
      <c r="K32" s="1">
        <f t="shared" si="6"/>
        <v>1203.0242568860122</v>
      </c>
      <c r="L32" s="1">
        <f t="shared" si="2"/>
        <v>100550.32571050282</v>
      </c>
    </row>
    <row r="33" spans="1:12" x14ac:dyDescent="0.25">
      <c r="A33" s="2">
        <v>30</v>
      </c>
      <c r="B33" s="1">
        <v>847</v>
      </c>
      <c r="C33" s="1">
        <f t="shared" si="3"/>
        <v>93480</v>
      </c>
      <c r="D33" s="1">
        <v>1024</v>
      </c>
      <c r="E33" s="1">
        <f t="shared" si="4"/>
        <v>101689</v>
      </c>
      <c r="F33" s="3">
        <f t="shared" si="0"/>
        <v>1.0878155755241763</v>
      </c>
      <c r="H33" s="3">
        <f t="shared" si="1"/>
        <v>8.7815575524176293E-2</v>
      </c>
      <c r="I33" s="3">
        <f t="shared" si="5"/>
        <v>8.6537717522357893E-2</v>
      </c>
      <c r="K33" s="1">
        <f t="shared" si="6"/>
        <v>1019.22012348719</v>
      </c>
      <c r="L33" s="1">
        <f t="shared" si="2"/>
        <v>101569.54583399001</v>
      </c>
    </row>
    <row r="34" spans="1:12" x14ac:dyDescent="0.25">
      <c r="A34" s="2">
        <v>31</v>
      </c>
      <c r="B34" s="1">
        <v>692</v>
      </c>
      <c r="C34" s="1">
        <f t="shared" si="3"/>
        <v>94172</v>
      </c>
      <c r="D34" s="1">
        <v>871</v>
      </c>
      <c r="E34" s="1">
        <f t="shared" si="4"/>
        <v>102560</v>
      </c>
      <c r="F34" s="3">
        <f t="shared" si="0"/>
        <v>1.0890710614620056</v>
      </c>
      <c r="H34" s="3">
        <f t="shared" si="1"/>
        <v>8.9071061462005607E-2</v>
      </c>
      <c r="I34" s="3">
        <f t="shared" si="5"/>
        <v>8.7570596941282108E-2</v>
      </c>
      <c r="K34" s="1">
        <f t="shared" si="6"/>
        <v>849.15242116441368</v>
      </c>
      <c r="L34" s="1">
        <f t="shared" si="2"/>
        <v>102418.69825515442</v>
      </c>
    </row>
    <row r="35" spans="1:12" x14ac:dyDescent="0.25">
      <c r="A35" s="2">
        <v>32</v>
      </c>
      <c r="B35" s="1">
        <v>368</v>
      </c>
      <c r="C35" s="1">
        <f t="shared" si="3"/>
        <v>94540</v>
      </c>
      <c r="D35" s="1">
        <v>384</v>
      </c>
      <c r="E35" s="1">
        <f t="shared" si="4"/>
        <v>102944</v>
      </c>
      <c r="F35" s="3">
        <f t="shared" si="0"/>
        <v>1.0888935900148085</v>
      </c>
      <c r="H35" s="3">
        <f t="shared" si="1"/>
        <v>8.8893590014808455E-2</v>
      </c>
      <c r="I35" s="3">
        <f t="shared" si="5"/>
        <v>8.8570680938191398E-2</v>
      </c>
      <c r="K35" s="1">
        <f t="shared" si="6"/>
        <v>494.77392074219824</v>
      </c>
      <c r="L35" s="1">
        <f t="shared" si="2"/>
        <v>102913.47217589662</v>
      </c>
    </row>
    <row r="36" spans="1:12" x14ac:dyDescent="0.25">
      <c r="A36" s="2">
        <v>33</v>
      </c>
      <c r="B36" s="1">
        <v>596</v>
      </c>
      <c r="C36" s="1">
        <f t="shared" si="3"/>
        <v>95136</v>
      </c>
      <c r="D36" s="1">
        <v>619</v>
      </c>
      <c r="E36" s="1">
        <f t="shared" si="4"/>
        <v>103563</v>
      </c>
      <c r="F36" s="3">
        <f t="shared" si="0"/>
        <v>1.0885784561049445</v>
      </c>
      <c r="H36" s="3">
        <f t="shared" si="1"/>
        <v>8.8578456104944525E-2</v>
      </c>
      <c r="I36" s="3">
        <f t="shared" si="5"/>
        <v>8.953998818619413E-2</v>
      </c>
      <c r="K36" s="1">
        <f t="shared" si="6"/>
        <v>741.00414018513402</v>
      </c>
      <c r="L36" s="1">
        <f t="shared" si="2"/>
        <v>103654.47631608175</v>
      </c>
    </row>
    <row r="37" spans="1:12" x14ac:dyDescent="0.25">
      <c r="A37" s="2">
        <v>34</v>
      </c>
      <c r="B37" s="1">
        <v>754</v>
      </c>
      <c r="C37" s="1">
        <f t="shared" si="3"/>
        <v>95890</v>
      </c>
      <c r="D37" s="1">
        <v>890</v>
      </c>
      <c r="E37" s="1">
        <f t="shared" si="4"/>
        <v>104453</v>
      </c>
      <c r="F37" s="3">
        <f t="shared" si="0"/>
        <v>1.0893002398581708</v>
      </c>
      <c r="H37" s="3">
        <f t="shared" si="1"/>
        <v>8.9300239858170816E-2</v>
      </c>
      <c r="I37" s="3">
        <f t="shared" si="5"/>
        <v>9.0480356525409089E-2</v>
      </c>
      <c r="K37" s="1">
        <f t="shared" si="6"/>
        <v>911.68507113972737</v>
      </c>
      <c r="L37" s="1">
        <f t="shared" si="2"/>
        <v>104566.16138722148</v>
      </c>
    </row>
    <row r="38" spans="1:12" x14ac:dyDescent="0.25">
      <c r="A38" s="2">
        <v>35</v>
      </c>
      <c r="B38" s="1">
        <v>316</v>
      </c>
      <c r="C38" s="1">
        <f t="shared" si="3"/>
        <v>96206</v>
      </c>
      <c r="D38" s="1">
        <v>441</v>
      </c>
      <c r="E38" s="1">
        <f t="shared" si="4"/>
        <v>104894</v>
      </c>
      <c r="F38" s="3">
        <f t="shared" si="0"/>
        <v>1.090306217907407</v>
      </c>
      <c r="H38" s="3">
        <f t="shared" si="1"/>
        <v>9.0306217907407005E-2</v>
      </c>
      <c r="I38" s="3">
        <f t="shared" si="5"/>
        <v>9.1393463936916525E-2</v>
      </c>
      <c r="K38" s="1">
        <f t="shared" si="6"/>
        <v>432.43820429350308</v>
      </c>
      <c r="L38" s="1">
        <f t="shared" si="2"/>
        <v>104998.59959151498</v>
      </c>
    </row>
    <row r="39" spans="1:12" x14ac:dyDescent="0.25">
      <c r="A39" s="2">
        <v>36</v>
      </c>
      <c r="B39" s="1">
        <v>481</v>
      </c>
      <c r="C39" s="1">
        <f t="shared" si="3"/>
        <v>96687</v>
      </c>
      <c r="D39" s="1">
        <v>564</v>
      </c>
      <c r="E39" s="1">
        <f t="shared" si="4"/>
        <v>105458</v>
      </c>
      <c r="F39" s="3">
        <f t="shared" si="0"/>
        <v>1.0907154012431868</v>
      </c>
      <c r="H39" s="3">
        <f t="shared" si="1"/>
        <v>9.0715401243186777E-2</v>
      </c>
      <c r="I39" s="3">
        <f t="shared" si="5"/>
        <v>9.2280846561367452E-2</v>
      </c>
      <c r="K39" s="1">
        <f t="shared" si="6"/>
        <v>610.75861996394815</v>
      </c>
      <c r="L39" s="1">
        <f t="shared" si="2"/>
        <v>105609.35821147893</v>
      </c>
    </row>
    <row r="40" spans="1:12" x14ac:dyDescent="0.25">
      <c r="A40" s="2">
        <v>37</v>
      </c>
      <c r="B40" s="1">
        <v>491</v>
      </c>
      <c r="C40" s="1">
        <f t="shared" si="3"/>
        <v>97178</v>
      </c>
      <c r="D40" s="1">
        <v>719</v>
      </c>
      <c r="E40" s="1">
        <f t="shared" si="4"/>
        <v>106177</v>
      </c>
      <c r="F40" s="3">
        <f t="shared" si="0"/>
        <v>1.0926032641132766</v>
      </c>
      <c r="H40" s="3">
        <f t="shared" si="1"/>
        <v>9.2603264113276573E-2</v>
      </c>
      <c r="I40" s="3">
        <f t="shared" si="5"/>
        <v>9.3143914248293075E-2</v>
      </c>
      <c r="K40" s="1">
        <f t="shared" si="6"/>
        <v>620.18108734168345</v>
      </c>
      <c r="L40" s="1">
        <f t="shared" si="2"/>
        <v>106229.53929882061</v>
      </c>
    </row>
    <row r="41" spans="1:12" x14ac:dyDescent="0.25">
      <c r="A41" s="2">
        <v>38</v>
      </c>
      <c r="B41" s="1">
        <v>569</v>
      </c>
      <c r="C41" s="1">
        <f t="shared" si="3"/>
        <v>97747</v>
      </c>
      <c r="D41" s="1">
        <v>506</v>
      </c>
      <c r="E41" s="1">
        <f t="shared" si="4"/>
        <v>106683</v>
      </c>
      <c r="F41" s="3">
        <f t="shared" si="0"/>
        <v>1.091419685514645</v>
      </c>
      <c r="H41" s="3">
        <f t="shared" si="1"/>
        <v>9.1419685514644966E-2</v>
      </c>
      <c r="I41" s="3">
        <f t="shared" si="5"/>
        <v>9.3983964031381151E-2</v>
      </c>
      <c r="K41" s="1">
        <f t="shared" si="6"/>
        <v>704.11123335479351</v>
      </c>
      <c r="L41" s="1">
        <f t="shared" si="2"/>
        <v>106933.65053217541</v>
      </c>
    </row>
    <row r="42" spans="1:12" x14ac:dyDescent="0.25">
      <c r="A42" s="2">
        <v>39</v>
      </c>
      <c r="B42" s="1">
        <v>565</v>
      </c>
      <c r="C42" s="1">
        <f t="shared" si="3"/>
        <v>98312</v>
      </c>
      <c r="D42" s="1">
        <v>680</v>
      </c>
      <c r="E42" s="1">
        <f t="shared" si="4"/>
        <v>107363</v>
      </c>
      <c r="F42" s="3">
        <f t="shared" si="0"/>
        <v>1.0920640410122875</v>
      </c>
      <c r="H42" s="3">
        <f t="shared" si="1"/>
        <v>9.206404101228749E-2</v>
      </c>
      <c r="I42" s="3">
        <f t="shared" si="5"/>
        <v>9.4802191853083861E-2</v>
      </c>
      <c r="K42" s="1">
        <f t="shared" si="6"/>
        <v>698.54255328497675</v>
      </c>
      <c r="L42" s="1">
        <f t="shared" si="2"/>
        <v>107632.19308546039</v>
      </c>
    </row>
    <row r="43" spans="1:12" x14ac:dyDescent="0.25">
      <c r="A43" s="2">
        <v>40</v>
      </c>
      <c r="B43" s="1">
        <v>82</v>
      </c>
      <c r="C43" s="1">
        <f t="shared" si="3"/>
        <v>98394</v>
      </c>
      <c r="D43" s="1">
        <v>229</v>
      </c>
      <c r="E43" s="1">
        <f t="shared" si="4"/>
        <v>107592</v>
      </c>
      <c r="F43" s="3">
        <f t="shared" si="0"/>
        <v>1.0934813098359657</v>
      </c>
      <c r="H43" s="3">
        <f t="shared" si="1"/>
        <v>9.3481309835965698E-2</v>
      </c>
      <c r="I43" s="3">
        <f t="shared" si="5"/>
        <v>9.5599702804588987E-2</v>
      </c>
      <c r="K43" s="1">
        <f t="shared" si="6"/>
        <v>168.24407229434291</v>
      </c>
      <c r="L43" s="1">
        <f t="shared" si="2"/>
        <v>107800.43715775473</v>
      </c>
    </row>
    <row r="44" spans="1:12" x14ac:dyDescent="0.25">
      <c r="A44" s="2">
        <v>41</v>
      </c>
      <c r="B44" s="1">
        <v>224</v>
      </c>
      <c r="C44" s="1">
        <f t="shared" si="3"/>
        <v>98618</v>
      </c>
      <c r="D44" s="1">
        <v>452</v>
      </c>
      <c r="E44" s="1">
        <f t="shared" si="4"/>
        <v>108044</v>
      </c>
      <c r="F44" s="3">
        <f t="shared" si="0"/>
        <v>1.0955809284309153</v>
      </c>
      <c r="H44" s="3">
        <f t="shared" si="1"/>
        <v>9.5580928430915257E-2</v>
      </c>
      <c r="I44" s="3">
        <f t="shared" si="5"/>
        <v>9.6377520101185693E-2</v>
      </c>
      <c r="K44" s="1">
        <f t="shared" si="6"/>
        <v>322.12111958400055</v>
      </c>
      <c r="L44" s="1">
        <f t="shared" si="2"/>
        <v>108122.55827733873</v>
      </c>
    </row>
    <row r="45" spans="1:12" x14ac:dyDescent="0.25">
      <c r="A45" s="2">
        <v>42</v>
      </c>
      <c r="B45" s="1">
        <v>334</v>
      </c>
      <c r="C45" s="1">
        <f t="shared" si="3"/>
        <v>98952</v>
      </c>
      <c r="D45" s="1">
        <v>337</v>
      </c>
      <c r="E45" s="1">
        <f t="shared" si="4"/>
        <v>108381</v>
      </c>
      <c r="F45" s="3">
        <f t="shared" si="0"/>
        <v>1.095288624787776</v>
      </c>
      <c r="H45" s="3">
        <f t="shared" si="1"/>
        <v>9.5288624787776E-2</v>
      </c>
      <c r="I45" s="3">
        <f t="shared" si="5"/>
        <v>9.7136592975926112E-2</v>
      </c>
      <c r="K45" s="1">
        <f t="shared" si="6"/>
        <v>441.30187081510667</v>
      </c>
      <c r="L45" s="1">
        <f t="shared" si="2"/>
        <v>108563.86014815384</v>
      </c>
    </row>
    <row r="46" spans="1:12" x14ac:dyDescent="0.25">
      <c r="A46" s="2">
        <v>43</v>
      </c>
      <c r="B46" s="1">
        <v>128</v>
      </c>
      <c r="C46" s="1">
        <f t="shared" si="3"/>
        <v>99080</v>
      </c>
      <c r="D46" s="1">
        <v>311</v>
      </c>
      <c r="E46" s="1">
        <f t="shared" si="4"/>
        <v>108692</v>
      </c>
      <c r="F46" s="3">
        <f t="shared" si="0"/>
        <v>1.0970125151392813</v>
      </c>
      <c r="H46" s="3">
        <f t="shared" si="1"/>
        <v>9.701251513928133E-2</v>
      </c>
      <c r="I46" s="3">
        <f t="shared" si="5"/>
        <v>9.7877803644347228E-2</v>
      </c>
      <c r="K46" s="1">
        <f t="shared" si="6"/>
        <v>213.87263692809211</v>
      </c>
      <c r="L46" s="1">
        <f t="shared" si="2"/>
        <v>108777.73278508193</v>
      </c>
    </row>
    <row r="47" spans="1:12" x14ac:dyDescent="0.25">
      <c r="A47" s="2">
        <v>44</v>
      </c>
      <c r="B47" s="1">
        <v>72</v>
      </c>
      <c r="C47" s="1">
        <f t="shared" si="3"/>
        <v>99152</v>
      </c>
      <c r="D47" s="1">
        <v>184</v>
      </c>
      <c r="E47" s="1">
        <f t="shared" si="4"/>
        <v>108876</v>
      </c>
      <c r="F47" s="3">
        <f t="shared" si="0"/>
        <v>1.0980716475714056</v>
      </c>
      <c r="H47" s="3">
        <f t="shared" si="1"/>
        <v>9.8071647571405629E-2</v>
      </c>
      <c r="I47" s="3">
        <f t="shared" si="5"/>
        <v>9.8601973468425225E-2</v>
      </c>
      <c r="K47" s="1">
        <f t="shared" si="6"/>
        <v>150.85008825936529</v>
      </c>
      <c r="L47" s="1">
        <f t="shared" si="2"/>
        <v>108928.58287334129</v>
      </c>
    </row>
    <row r="48" spans="1:12" x14ac:dyDescent="0.25">
      <c r="A48" s="2">
        <v>45</v>
      </c>
      <c r="B48" s="1">
        <v>212</v>
      </c>
      <c r="C48" s="1">
        <f t="shared" si="3"/>
        <v>99364</v>
      </c>
      <c r="D48" s="1">
        <v>247</v>
      </c>
      <c r="E48" s="1">
        <f t="shared" si="4"/>
        <v>109123</v>
      </c>
      <c r="F48" s="3">
        <f t="shared" si="0"/>
        <v>1.0982146451431103</v>
      </c>
      <c r="H48" s="3">
        <f t="shared" si="1"/>
        <v>9.8214645143110291E-2</v>
      </c>
      <c r="I48" s="3">
        <f t="shared" si="5"/>
        <v>9.9309868427765069E-2</v>
      </c>
      <c r="K48" s="1">
        <f t="shared" si="6"/>
        <v>303.24289311516623</v>
      </c>
      <c r="L48" s="1">
        <f t="shared" si="2"/>
        <v>109231.82576645646</v>
      </c>
    </row>
    <row r="49" spans="1:12" x14ac:dyDescent="0.25">
      <c r="A49" s="2">
        <v>46</v>
      </c>
      <c r="B49" s="1">
        <v>98</v>
      </c>
      <c r="C49" s="1">
        <f t="shared" si="3"/>
        <v>99462</v>
      </c>
      <c r="D49" s="1">
        <v>286</v>
      </c>
      <c r="E49" s="1">
        <f t="shared" si="4"/>
        <v>109409</v>
      </c>
      <c r="F49" s="3">
        <f t="shared" si="0"/>
        <v>1.1000080432728077</v>
      </c>
      <c r="H49" s="3">
        <f t="shared" si="1"/>
        <v>0.10000804327280766</v>
      </c>
      <c r="I49" s="3">
        <f t="shared" si="5"/>
        <v>0.10000220398940649</v>
      </c>
      <c r="K49" s="1">
        <f t="shared" si="6"/>
        <v>176.59344673788291</v>
      </c>
      <c r="L49" s="1">
        <f t="shared" si="2"/>
        <v>109408.41921319434</v>
      </c>
    </row>
    <row r="50" spans="1:12" x14ac:dyDescent="0.25">
      <c r="A50" s="2">
        <v>47</v>
      </c>
      <c r="B50" s="1">
        <v>66</v>
      </c>
      <c r="C50" s="1">
        <f t="shared" si="3"/>
        <v>99528</v>
      </c>
      <c r="D50" s="1">
        <v>104</v>
      </c>
      <c r="E50" s="1">
        <f t="shared" si="4"/>
        <v>109513</v>
      </c>
      <c r="F50" s="3">
        <f t="shared" si="0"/>
        <v>1.100323527047665</v>
      </c>
      <c r="H50" s="3">
        <f t="shared" si="1"/>
        <v>0.10032352704766501</v>
      </c>
      <c r="I50" s="3">
        <f t="shared" si="5"/>
        <v>0.10067964945386684</v>
      </c>
      <c r="K50" s="1">
        <f t="shared" si="6"/>
        <v>140.02493765011604</v>
      </c>
      <c r="L50" s="1">
        <f t="shared" si="2"/>
        <v>109548.44415084446</v>
      </c>
    </row>
    <row r="51" spans="1:12" x14ac:dyDescent="0.25">
      <c r="A51" s="2">
        <v>48</v>
      </c>
      <c r="B51" s="1">
        <v>113</v>
      </c>
      <c r="C51" s="1">
        <f t="shared" si="3"/>
        <v>99641</v>
      </c>
      <c r="D51" s="1">
        <v>227</v>
      </c>
      <c r="E51" s="1">
        <f t="shared" si="4"/>
        <v>109740</v>
      </c>
      <c r="F51" s="3">
        <f t="shared" si="0"/>
        <v>1.1013538603586877</v>
      </c>
      <c r="H51" s="3">
        <f t="shared" si="1"/>
        <v>0.10135386035868765</v>
      </c>
      <c r="I51" s="3">
        <f t="shared" si="5"/>
        <v>0.10134283184359857</v>
      </c>
      <c r="K51" s="1">
        <f t="shared" si="6"/>
        <v>190.45695688354317</v>
      </c>
      <c r="L51" s="1">
        <f t="shared" si="2"/>
        <v>109738.901107728</v>
      </c>
    </row>
    <row r="52" spans="1:12" x14ac:dyDescent="0.25">
      <c r="A52" s="2">
        <v>49</v>
      </c>
      <c r="B52" s="1">
        <v>65</v>
      </c>
      <c r="C52" s="1">
        <f t="shared" si="3"/>
        <v>99706</v>
      </c>
      <c r="D52" s="1">
        <v>163</v>
      </c>
      <c r="E52" s="1">
        <f t="shared" si="4"/>
        <v>109903</v>
      </c>
      <c r="F52" s="3">
        <f t="shared" si="0"/>
        <v>1.1022706757868133</v>
      </c>
      <c r="H52" s="3">
        <f t="shared" si="1"/>
        <v>0.10227067578681326</v>
      </c>
      <c r="I52" s="3">
        <f t="shared" si="5"/>
        <v>0.10199233939048474</v>
      </c>
      <c r="K52" s="1">
        <f t="shared" si="6"/>
        <v>136.34708353965834</v>
      </c>
      <c r="L52" s="1">
        <f t="shared" si="2"/>
        <v>109875.24819126766</v>
      </c>
    </row>
    <row r="53" spans="1:12" x14ac:dyDescent="0.25">
      <c r="A53" s="2">
        <v>50</v>
      </c>
      <c r="B53" s="1">
        <v>7</v>
      </c>
      <c r="C53" s="1">
        <f t="shared" si="3"/>
        <v>99713</v>
      </c>
      <c r="D53" s="1">
        <v>143</v>
      </c>
      <c r="E53" s="1">
        <f t="shared" si="4"/>
        <v>110046</v>
      </c>
      <c r="F53" s="3">
        <f t="shared" si="0"/>
        <v>1.103627410668619</v>
      </c>
      <c r="H53" s="3">
        <f t="shared" si="1"/>
        <v>0.10362741066861902</v>
      </c>
      <c r="I53" s="3">
        <f t="shared" si="5"/>
        <v>0.1026287246709866</v>
      </c>
      <c r="K53" s="1">
        <f t="shared" si="6"/>
        <v>71.169831850420451</v>
      </c>
      <c r="L53" s="1">
        <f t="shared" si="2"/>
        <v>109946.41802311808</v>
      </c>
    </row>
    <row r="54" spans="1:12" x14ac:dyDescent="0.25">
      <c r="A54" s="2">
        <v>51</v>
      </c>
      <c r="B54" s="1">
        <v>28</v>
      </c>
      <c r="C54" s="1">
        <f t="shared" si="3"/>
        <v>99741</v>
      </c>
      <c r="D54" s="1">
        <v>92</v>
      </c>
      <c r="E54" s="1">
        <f t="shared" si="4"/>
        <v>110138</v>
      </c>
      <c r="F54" s="3">
        <f t="shared" si="0"/>
        <v>1.1042399815522201</v>
      </c>
      <c r="H54" s="3">
        <f t="shared" si="1"/>
        <v>0.10423998155222014</v>
      </c>
      <c r="I54" s="3">
        <f t="shared" si="5"/>
        <v>0.10325250743081626</v>
      </c>
      <c r="K54" s="1">
        <f t="shared" si="6"/>
        <v>93.090320538976812</v>
      </c>
      <c r="L54" s="1">
        <f t="shared" si="2"/>
        <v>110039.50834365706</v>
      </c>
    </row>
    <row r="55" spans="1:12" x14ac:dyDescent="0.25">
      <c r="A55" s="2">
        <v>52</v>
      </c>
      <c r="B55" s="1">
        <v>0</v>
      </c>
      <c r="C55" s="1">
        <f t="shared" si="3"/>
        <v>99741</v>
      </c>
      <c r="D55" s="1">
        <v>33</v>
      </c>
      <c r="E55" s="1">
        <f t="shared" si="4"/>
        <v>110171</v>
      </c>
      <c r="F55" s="3">
        <f t="shared" si="0"/>
        <v>1.1045708384716415</v>
      </c>
      <c r="H55" s="3">
        <f t="shared" si="1"/>
        <v>0.1045708384716415</v>
      </c>
      <c r="I55" s="3">
        <f t="shared" si="5"/>
        <v>0.10386417713531496</v>
      </c>
      <c r="K55" s="1">
        <f t="shared" si="6"/>
        <v>61.008547996403649</v>
      </c>
      <c r="L55" s="1">
        <f t="shared" si="2"/>
        <v>110100.51689165346</v>
      </c>
    </row>
    <row r="56" spans="1:12" x14ac:dyDescent="0.25">
      <c r="A56" s="2">
        <v>53</v>
      </c>
      <c r="B56" s="1">
        <v>7</v>
      </c>
      <c r="C56" s="1">
        <f t="shared" si="3"/>
        <v>99748</v>
      </c>
      <c r="D56" s="1">
        <v>168</v>
      </c>
      <c r="E56" s="1">
        <f t="shared" si="4"/>
        <v>110339</v>
      </c>
      <c r="F56" s="3">
        <f t="shared" si="0"/>
        <v>1.1061775674700245</v>
      </c>
      <c r="H56" s="3">
        <f t="shared" si="1"/>
        <v>0.10617756747002449</v>
      </c>
      <c r="I56" s="3">
        <f t="shared" si="5"/>
        <v>0.10446419527689182</v>
      </c>
      <c r="K56" s="1">
        <f t="shared" si="6"/>
        <v>67.577658825946855</v>
      </c>
      <c r="L56" s="1">
        <f t="shared" si="2"/>
        <v>110168.09455047941</v>
      </c>
    </row>
    <row r="57" spans="1:12" x14ac:dyDescent="0.25">
      <c r="A57" s="2">
        <v>54</v>
      </c>
      <c r="B57" s="1">
        <v>28</v>
      </c>
      <c r="C57" s="1">
        <f t="shared" si="3"/>
        <v>99776</v>
      </c>
      <c r="D57" s="1">
        <v>76</v>
      </c>
      <c r="E57" s="1">
        <f t="shared" si="4"/>
        <v>110415</v>
      </c>
      <c r="F57" s="3">
        <f t="shared" si="0"/>
        <v>1.1066288486209108</v>
      </c>
      <c r="H57" s="3">
        <f t="shared" si="1"/>
        <v>0.10662884862091082</v>
      </c>
      <c r="I57" s="3">
        <f t="shared" si="5"/>
        <v>0.10505299746677463</v>
      </c>
      <c r="K57" s="1">
        <f t="shared" si="6"/>
        <v>89.67332476550655</v>
      </c>
      <c r="L57" s="1">
        <f t="shared" si="2"/>
        <v>110257.76787524491</v>
      </c>
    </row>
    <row r="58" spans="1:12" x14ac:dyDescent="0.25">
      <c r="A58" s="2">
        <v>55</v>
      </c>
      <c r="B58" s="1">
        <v>0</v>
      </c>
      <c r="C58" s="1">
        <f t="shared" si="3"/>
        <v>99776</v>
      </c>
      <c r="D58" s="1">
        <v>112</v>
      </c>
      <c r="E58" s="1">
        <f t="shared" si="4"/>
        <v>110527</v>
      </c>
      <c r="F58" s="3">
        <f t="shared" si="0"/>
        <v>1.1077513630532392</v>
      </c>
      <c r="H58" s="3">
        <f t="shared" si="1"/>
        <v>0.10775136305323918</v>
      </c>
      <c r="I58" s="3">
        <f t="shared" si="5"/>
        <v>0.10563099533482284</v>
      </c>
      <c r="K58" s="1">
        <f t="shared" si="6"/>
        <v>57.670315282375668</v>
      </c>
      <c r="L58" s="1">
        <f t="shared" si="2"/>
        <v>110315.43819052729</v>
      </c>
    </row>
    <row r="59" spans="1:12" x14ac:dyDescent="0.25">
      <c r="A59" s="2">
        <v>56</v>
      </c>
      <c r="B59" s="1">
        <v>20</v>
      </c>
      <c r="C59" s="1">
        <f t="shared" si="3"/>
        <v>99796</v>
      </c>
      <c r="D59" s="1">
        <v>87</v>
      </c>
      <c r="E59" s="1">
        <f t="shared" si="4"/>
        <v>110614</v>
      </c>
      <c r="F59" s="3">
        <f t="shared" si="0"/>
        <v>1.1084011383221772</v>
      </c>
      <c r="H59" s="3">
        <f t="shared" si="1"/>
        <v>0.10840113832217724</v>
      </c>
      <c r="I59" s="3">
        <f t="shared" si="5"/>
        <v>0.10619857825815721</v>
      </c>
      <c r="K59" s="1">
        <f t="shared" si="6"/>
        <v>78.755125323761604</v>
      </c>
      <c r="L59" s="1">
        <f t="shared" si="2"/>
        <v>110394.19331585105</v>
      </c>
    </row>
    <row r="60" spans="1:12" x14ac:dyDescent="0.25">
      <c r="A60" s="2">
        <v>57</v>
      </c>
      <c r="B60" s="1">
        <v>15</v>
      </c>
      <c r="C60" s="1">
        <f t="shared" si="3"/>
        <v>99811</v>
      </c>
      <c r="D60" s="1">
        <v>76</v>
      </c>
      <c r="E60" s="1">
        <f t="shared" si="4"/>
        <v>110690</v>
      </c>
      <c r="F60" s="3">
        <f t="shared" si="0"/>
        <v>1.1089960024446204</v>
      </c>
      <c r="H60" s="3">
        <f t="shared" si="1"/>
        <v>0.10899600244462038</v>
      </c>
      <c r="I60" s="3">
        <f t="shared" si="5"/>
        <v>0.10675611493678833</v>
      </c>
      <c r="K60" s="1">
        <f t="shared" si="6"/>
        <v>72.241272104729433</v>
      </c>
      <c r="L60" s="1">
        <f t="shared" si="2"/>
        <v>110466.43458795578</v>
      </c>
    </row>
    <row r="61" spans="1:12" x14ac:dyDescent="0.25">
      <c r="A61" s="2">
        <v>58</v>
      </c>
      <c r="B61" s="1">
        <v>0</v>
      </c>
      <c r="C61" s="1">
        <f t="shared" si="3"/>
        <v>99811</v>
      </c>
      <c r="D61" s="1">
        <v>115</v>
      </c>
      <c r="E61" s="1">
        <f t="shared" si="4"/>
        <v>110805</v>
      </c>
      <c r="F61" s="3">
        <f t="shared" si="0"/>
        <v>1.1101481800603139</v>
      </c>
      <c r="H61" s="3">
        <f t="shared" si="1"/>
        <v>0.1101481800603139</v>
      </c>
      <c r="I61" s="3">
        <f t="shared" si="5"/>
        <v>0.10730395483221219</v>
      </c>
      <c r="K61" s="1">
        <f t="shared" si="6"/>
        <v>54.680447802136769</v>
      </c>
      <c r="L61" s="1">
        <f t="shared" si="2"/>
        <v>110521.11503575792</v>
      </c>
    </row>
    <row r="62" spans="1:12" x14ac:dyDescent="0.25">
      <c r="A62" s="2">
        <v>59</v>
      </c>
      <c r="B62" s="1">
        <v>12</v>
      </c>
      <c r="C62" s="1">
        <f t="shared" si="3"/>
        <v>99823</v>
      </c>
      <c r="D62" s="1">
        <v>91</v>
      </c>
      <c r="E62" s="1">
        <f t="shared" si="4"/>
        <v>110896</v>
      </c>
      <c r="F62" s="3">
        <f t="shared" si="0"/>
        <v>1.1109263396211293</v>
      </c>
      <c r="H62" s="3">
        <f t="shared" si="1"/>
        <v>0.1109263396211293</v>
      </c>
      <c r="I62" s="3">
        <f t="shared" si="5"/>
        <v>0.10784242948303016</v>
      </c>
      <c r="K62" s="1">
        <f t="shared" si="6"/>
        <v>67.039802526604035</v>
      </c>
      <c r="L62" s="1">
        <f t="shared" si="2"/>
        <v>110588.15483828452</v>
      </c>
    </row>
    <row r="63" spans="1:12" x14ac:dyDescent="0.25">
      <c r="A63" s="2">
        <v>60</v>
      </c>
      <c r="B63" s="1">
        <v>1</v>
      </c>
      <c r="C63" s="1">
        <f t="shared" si="3"/>
        <v>99824</v>
      </c>
      <c r="D63" s="1">
        <v>-10</v>
      </c>
      <c r="E63" s="1">
        <f t="shared" si="4"/>
        <v>110886</v>
      </c>
      <c r="F63" s="3">
        <f t="shared" si="0"/>
        <v>1.1108150344606507</v>
      </c>
      <c r="H63" s="3">
        <f t="shared" si="1"/>
        <v>0.11081503446065066</v>
      </c>
      <c r="I63" s="3">
        <f t="shared" si="5"/>
        <v>0.10837185370999616</v>
      </c>
      <c r="K63" s="1">
        <f t="shared" si="6"/>
        <v>53.957086462149164</v>
      </c>
      <c r="L63" s="1">
        <f t="shared" si="2"/>
        <v>110642.11192474667</v>
      </c>
    </row>
    <row r="64" spans="1:12" x14ac:dyDescent="0.25">
      <c r="A64" s="2">
        <v>61</v>
      </c>
      <c r="B64" s="1">
        <v>12</v>
      </c>
      <c r="C64" s="1">
        <f t="shared" si="3"/>
        <v>99836</v>
      </c>
      <c r="D64" s="1">
        <v>94</v>
      </c>
      <c r="E64" s="1">
        <f t="shared" si="4"/>
        <v>110980</v>
      </c>
      <c r="F64" s="3">
        <f t="shared" si="0"/>
        <v>1.1116230618213871</v>
      </c>
      <c r="H64" s="3">
        <f t="shared" si="1"/>
        <v>0.11162306182138715</v>
      </c>
      <c r="I64" s="3">
        <f t="shared" si="5"/>
        <v>0.1088925267214593</v>
      </c>
      <c r="K64" s="1">
        <f t="shared" si="6"/>
        <v>65.282373016947531</v>
      </c>
      <c r="L64" s="1">
        <f t="shared" si="2"/>
        <v>110707.39429776362</v>
      </c>
    </row>
    <row r="65" spans="1:12" x14ac:dyDescent="0.25">
      <c r="A65" s="2">
        <v>62</v>
      </c>
      <c r="B65" s="1">
        <v>11</v>
      </c>
      <c r="C65" s="1">
        <f t="shared" si="3"/>
        <v>99847</v>
      </c>
      <c r="D65" s="1">
        <v>37</v>
      </c>
      <c r="E65" s="1">
        <f t="shared" si="4"/>
        <v>111017</v>
      </c>
      <c r="F65" s="3">
        <f t="shared" si="0"/>
        <v>1.1118711628792053</v>
      </c>
      <c r="H65" s="3">
        <f t="shared" si="1"/>
        <v>0.11187116287920529</v>
      </c>
      <c r="I65" s="3">
        <f t="shared" si="5"/>
        <v>0.10940473312892038</v>
      </c>
      <c r="K65" s="1">
        <f t="shared" si="6"/>
        <v>63.340090959682129</v>
      </c>
      <c r="L65" s="1">
        <f t="shared" si="2"/>
        <v>110770.7343887233</v>
      </c>
    </row>
    <row r="66" spans="1:12" x14ac:dyDescent="0.25">
      <c r="A66" s="2">
        <v>63</v>
      </c>
      <c r="B66" s="1">
        <v>23</v>
      </c>
      <c r="C66" s="1">
        <f t="shared" si="3"/>
        <v>99870</v>
      </c>
      <c r="D66" s="1">
        <v>44</v>
      </c>
      <c r="E66" s="1">
        <f t="shared" si="4"/>
        <v>111061</v>
      </c>
      <c r="F66" s="3">
        <f t="shared" si="0"/>
        <v>1.1120556723740862</v>
      </c>
      <c r="H66" s="3">
        <f t="shared" si="1"/>
        <v>0.1120556723740862</v>
      </c>
      <c r="I66" s="3">
        <f t="shared" si="5"/>
        <v>0.10990874388133326</v>
      </c>
      <c r="K66" s="1">
        <f t="shared" si="6"/>
        <v>75.851862705458188</v>
      </c>
      <c r="L66" s="1">
        <f t="shared" si="2"/>
        <v>110846.58625142876</v>
      </c>
    </row>
    <row r="67" spans="1:12" x14ac:dyDescent="0.25">
      <c r="A67" s="2">
        <v>64</v>
      </c>
      <c r="B67" s="1">
        <v>0</v>
      </c>
      <c r="C67" s="1">
        <f t="shared" si="3"/>
        <v>99870</v>
      </c>
      <c r="D67" s="1">
        <v>83</v>
      </c>
      <c r="E67" s="1">
        <f t="shared" si="4"/>
        <v>111144</v>
      </c>
      <c r="F67" s="3">
        <f t="shared" si="0"/>
        <v>1.1128867527786122</v>
      </c>
      <c r="H67" s="3">
        <f t="shared" si="1"/>
        <v>0.11288675277861215</v>
      </c>
      <c r="I67" s="3">
        <f>0.0315* LN(A67)-0.0206</f>
        <v>0.11040481712582964</v>
      </c>
      <c r="K67" s="1">
        <f t="shared" si="6"/>
        <v>49.5428349278518</v>
      </c>
      <c r="L67" s="1">
        <f t="shared" si="2"/>
        <v>110896.12908635661</v>
      </c>
    </row>
    <row r="68" spans="1:12" x14ac:dyDescent="0.25">
      <c r="A68" s="2">
        <v>65</v>
      </c>
      <c r="B68" s="1">
        <v>20</v>
      </c>
      <c r="C68" s="1">
        <f t="shared" si="3"/>
        <v>99890</v>
      </c>
      <c r="D68" s="1">
        <v>44</v>
      </c>
      <c r="E68" s="1">
        <f t="shared" si="4"/>
        <v>111188</v>
      </c>
      <c r="F68" s="3">
        <f t="shared" si="0"/>
        <v>1.113104414856342</v>
      </c>
      <c r="H68" s="3">
        <f t="shared" si="1"/>
        <v>0.11310441485634204</v>
      </c>
      <c r="I68" s="3">
        <f t="shared" si="5"/>
        <v>0.11089319900171254</v>
      </c>
      <c r="K68" s="1">
        <f t="shared" si="6"/>
        <v>70.99256192446046</v>
      </c>
      <c r="L68" s="1">
        <f t="shared" si="2"/>
        <v>110967.12164828107</v>
      </c>
    </row>
    <row r="69" spans="1:12" x14ac:dyDescent="0.25">
      <c r="A69" s="2">
        <v>66</v>
      </c>
      <c r="B69" s="1">
        <v>10</v>
      </c>
      <c r="C69" s="1">
        <f t="shared" si="3"/>
        <v>99900</v>
      </c>
      <c r="D69" s="1">
        <v>42</v>
      </c>
      <c r="E69" s="1">
        <f t="shared" si="4"/>
        <v>111230</v>
      </c>
      <c r="F69" s="3">
        <f t="shared" ref="F69:F87" si="7">E69/C69</f>
        <v>1.1134134134134135</v>
      </c>
      <c r="H69" s="3">
        <f t="shared" ref="H69:H87" si="8">F69-1</f>
        <v>0.11341341341341349</v>
      </c>
      <c r="I69" s="3">
        <f t="shared" si="5"/>
        <v>0.1113741243738324</v>
      </c>
      <c r="K69" s="1">
        <f t="shared" si="6"/>
        <v>59.153376664791722</v>
      </c>
      <c r="L69" s="1">
        <f t="shared" ref="L69:L87" si="9">C69*(I69+1)</f>
        <v>111026.27502494586</v>
      </c>
    </row>
    <row r="70" spans="1:12" x14ac:dyDescent="0.25">
      <c r="A70" s="2">
        <v>67</v>
      </c>
      <c r="B70" s="1">
        <v>0</v>
      </c>
      <c r="C70" s="1">
        <f t="shared" ref="C70:C87" si="10">B70+C69</f>
        <v>99900</v>
      </c>
      <c r="D70" s="1">
        <v>74</v>
      </c>
      <c r="E70" s="1">
        <f t="shared" ref="E70:E87" si="11">D70+E69</f>
        <v>111304</v>
      </c>
      <c r="F70" s="3">
        <f t="shared" si="7"/>
        <v>1.1141541541541542</v>
      </c>
      <c r="H70" s="3">
        <f t="shared" si="8"/>
        <v>0.1141541541541542</v>
      </c>
      <c r="I70" s="3">
        <f t="shared" ref="I70:I87" si="12">0.0315* LN(A70)-0.0206</f>
        <v>0.11184781751081541</v>
      </c>
      <c r="K70" s="1">
        <f t="shared" ref="K70:K87" si="13">L70-L69</f>
        <v>47.32194438460283</v>
      </c>
      <c r="L70" s="1">
        <f t="shared" si="9"/>
        <v>111073.59696933047</v>
      </c>
    </row>
    <row r="71" spans="1:12" x14ac:dyDescent="0.25">
      <c r="A71" s="2">
        <v>68</v>
      </c>
      <c r="B71" s="1">
        <v>19</v>
      </c>
      <c r="C71" s="1">
        <f t="shared" si="10"/>
        <v>99919</v>
      </c>
      <c r="D71" s="1">
        <v>44</v>
      </c>
      <c r="E71" s="1">
        <f t="shared" si="11"/>
        <v>111348</v>
      </c>
      <c r="F71" s="3">
        <f t="shared" si="7"/>
        <v>1.1143826499464566</v>
      </c>
      <c r="H71" s="3">
        <f t="shared" si="8"/>
        <v>0.11438264994645664</v>
      </c>
      <c r="I71" s="3">
        <f t="shared" si="12"/>
        <v>0.11231449271304736</v>
      </c>
      <c r="K71" s="1">
        <f t="shared" si="13"/>
        <v>67.754828064498724</v>
      </c>
      <c r="L71" s="1">
        <f t="shared" si="9"/>
        <v>111141.35179739496</v>
      </c>
    </row>
    <row r="72" spans="1:12" x14ac:dyDescent="0.25">
      <c r="A72" s="2">
        <v>69</v>
      </c>
      <c r="B72" s="1">
        <v>30</v>
      </c>
      <c r="C72" s="1">
        <f t="shared" si="10"/>
        <v>99949</v>
      </c>
      <c r="D72" s="1">
        <v>64</v>
      </c>
      <c r="E72" s="1">
        <f t="shared" si="11"/>
        <v>111412</v>
      </c>
      <c r="F72" s="3">
        <f t="shared" si="7"/>
        <v>1.1146884911304766</v>
      </c>
      <c r="H72" s="3">
        <f t="shared" si="8"/>
        <v>0.11468849113047663</v>
      </c>
      <c r="I72" s="3">
        <f t="shared" si="12"/>
        <v>0.11277435489481366</v>
      </c>
      <c r="K72" s="1">
        <f t="shared" si="13"/>
        <v>79.332199986776686</v>
      </c>
      <c r="L72" s="1">
        <f t="shared" si="9"/>
        <v>111220.68399738174</v>
      </c>
    </row>
    <row r="73" spans="1:12" x14ac:dyDescent="0.25">
      <c r="A73" s="2">
        <v>70</v>
      </c>
      <c r="B73" s="1">
        <v>0</v>
      </c>
      <c r="C73" s="1">
        <f t="shared" si="10"/>
        <v>99949</v>
      </c>
      <c r="D73" s="1">
        <v>73</v>
      </c>
      <c r="E73" s="1">
        <f t="shared" si="11"/>
        <v>111485</v>
      </c>
      <c r="F73" s="3">
        <f t="shared" si="7"/>
        <v>1.1154188636204465</v>
      </c>
      <c r="H73" s="3">
        <f t="shared" si="8"/>
        <v>0.11541886362044651</v>
      </c>
      <c r="I73" s="3">
        <f t="shared" si="12"/>
        <v>0.11322760012455482</v>
      </c>
      <c r="K73" s="1">
        <f t="shared" si="13"/>
        <v>45.301407467399258</v>
      </c>
      <c r="L73" s="1">
        <f t="shared" si="9"/>
        <v>111265.98540484914</v>
      </c>
    </row>
    <row r="74" spans="1:12" x14ac:dyDescent="0.25">
      <c r="A74" s="2">
        <v>71</v>
      </c>
      <c r="B74" s="1">
        <v>19</v>
      </c>
      <c r="C74" s="1">
        <f t="shared" si="10"/>
        <v>99968</v>
      </c>
      <c r="D74" s="1">
        <v>42</v>
      </c>
      <c r="E74" s="1">
        <f t="shared" si="11"/>
        <v>111527</v>
      </c>
      <c r="F74" s="3">
        <f t="shared" si="7"/>
        <v>1.1156270006402049</v>
      </c>
      <c r="H74" s="3">
        <f t="shared" si="8"/>
        <v>0.11562700064020492</v>
      </c>
      <c r="I74" s="3">
        <f t="shared" si="12"/>
        <v>0.11367441612680143</v>
      </c>
      <c r="K74" s="1">
        <f t="shared" si="13"/>
        <v>65.818626514956122</v>
      </c>
      <c r="L74" s="1">
        <f t="shared" si="9"/>
        <v>111331.8040313641</v>
      </c>
    </row>
    <row r="75" spans="1:12" x14ac:dyDescent="0.25">
      <c r="A75" s="2">
        <v>72</v>
      </c>
      <c r="B75" s="1">
        <v>0</v>
      </c>
      <c r="C75" s="1">
        <f t="shared" si="10"/>
        <v>99968</v>
      </c>
      <c r="D75" s="1">
        <v>-4</v>
      </c>
      <c r="E75" s="1">
        <f t="shared" si="11"/>
        <v>111523</v>
      </c>
      <c r="F75" s="3">
        <f t="shared" si="7"/>
        <v>1.1155869878361075</v>
      </c>
      <c r="H75" s="3">
        <f t="shared" si="8"/>
        <v>0.11558698783610755</v>
      </c>
      <c r="I75" s="3">
        <f t="shared" si="12"/>
        <v>0.11411498274900572</v>
      </c>
      <c r="K75" s="1">
        <f t="shared" si="13"/>
        <v>44.042564088507788</v>
      </c>
      <c r="L75" s="1">
        <f t="shared" si="9"/>
        <v>111375.8465954526</v>
      </c>
    </row>
    <row r="76" spans="1:12" x14ac:dyDescent="0.25">
      <c r="A76" s="2">
        <v>73</v>
      </c>
      <c r="B76" s="1">
        <v>0</v>
      </c>
      <c r="C76" s="1">
        <f t="shared" si="10"/>
        <v>99968</v>
      </c>
      <c r="D76" s="1">
        <v>74</v>
      </c>
      <c r="E76" s="1">
        <f t="shared" si="11"/>
        <v>111597</v>
      </c>
      <c r="F76" s="3">
        <f t="shared" si="7"/>
        <v>1.1163272247119078</v>
      </c>
      <c r="H76" s="3">
        <f t="shared" si="8"/>
        <v>0.11632722471190782</v>
      </c>
      <c r="I76" s="3">
        <f t="shared" si="12"/>
        <v>0.1145494723961743</v>
      </c>
      <c r="K76" s="1">
        <f t="shared" si="13"/>
        <v>43.435061048163334</v>
      </c>
      <c r="L76" s="1">
        <f t="shared" si="9"/>
        <v>111419.28165650077</v>
      </c>
    </row>
    <row r="77" spans="1:12" x14ac:dyDescent="0.25">
      <c r="A77" s="2">
        <v>74</v>
      </c>
      <c r="B77" s="1">
        <v>0</v>
      </c>
      <c r="C77" s="1">
        <f t="shared" si="10"/>
        <v>99968</v>
      </c>
      <c r="D77" s="1">
        <v>22</v>
      </c>
      <c r="E77" s="1">
        <f t="shared" si="11"/>
        <v>111619</v>
      </c>
      <c r="F77" s="3">
        <f t="shared" si="7"/>
        <v>1.1165472951344431</v>
      </c>
      <c r="H77" s="3">
        <f t="shared" si="8"/>
        <v>0.11654729513444306</v>
      </c>
      <c r="I77" s="3">
        <f t="shared" si="12"/>
        <v>0.11497805043593134</v>
      </c>
      <c r="K77" s="1">
        <f t="shared" si="13"/>
        <v>42.844089478399837</v>
      </c>
      <c r="L77" s="1">
        <f t="shared" si="9"/>
        <v>111462.12574597917</v>
      </c>
    </row>
    <row r="78" spans="1:12" x14ac:dyDescent="0.25">
      <c r="A78" s="2">
        <v>75</v>
      </c>
      <c r="B78" s="1">
        <v>0</v>
      </c>
      <c r="C78" s="1">
        <f t="shared" si="10"/>
        <v>99968</v>
      </c>
      <c r="D78" s="1">
        <v>11</v>
      </c>
      <c r="E78" s="1">
        <f t="shared" si="11"/>
        <v>111630</v>
      </c>
      <c r="F78" s="3">
        <f t="shared" si="7"/>
        <v>1.1166573303457106</v>
      </c>
      <c r="H78" s="3">
        <f t="shared" si="8"/>
        <v>0.11665733034571057</v>
      </c>
      <c r="I78" s="3">
        <f t="shared" si="12"/>
        <v>0.11540087557639375</v>
      </c>
      <c r="K78" s="1">
        <f t="shared" si="13"/>
        <v>42.268983641770319</v>
      </c>
      <c r="L78" s="1">
        <f t="shared" si="9"/>
        <v>111504.39472962094</v>
      </c>
    </row>
    <row r="79" spans="1:12" x14ac:dyDescent="0.25">
      <c r="A79" s="2">
        <v>76</v>
      </c>
      <c r="B79" s="1">
        <v>0</v>
      </c>
      <c r="C79" s="1">
        <f t="shared" si="10"/>
        <v>99968</v>
      </c>
      <c r="D79" s="1">
        <v>0</v>
      </c>
      <c r="E79" s="1">
        <f t="shared" si="11"/>
        <v>111630</v>
      </c>
      <c r="F79" s="3">
        <f t="shared" si="7"/>
        <v>1.1166573303457106</v>
      </c>
      <c r="H79" s="3">
        <f t="shared" si="8"/>
        <v>0.11665733034571057</v>
      </c>
      <c r="I79" s="3">
        <f t="shared" si="12"/>
        <v>0.11581810021901942</v>
      </c>
      <c r="K79" s="1">
        <f t="shared" si="13"/>
        <v>41.709113074000925</v>
      </c>
      <c r="L79" s="1">
        <f t="shared" si="9"/>
        <v>111546.10384269494</v>
      </c>
    </row>
    <row r="80" spans="1:12" x14ac:dyDescent="0.25">
      <c r="A80" s="2">
        <v>77</v>
      </c>
      <c r="B80" s="1">
        <v>0</v>
      </c>
      <c r="C80" s="1">
        <f t="shared" si="10"/>
        <v>99968</v>
      </c>
      <c r="D80" s="1">
        <v>0</v>
      </c>
      <c r="E80" s="1">
        <f t="shared" si="11"/>
        <v>111630</v>
      </c>
      <c r="F80" s="3">
        <f t="shared" si="7"/>
        <v>1.1166573303457106</v>
      </c>
      <c r="H80" s="3">
        <f t="shared" si="8"/>
        <v>0.11665733034571057</v>
      </c>
      <c r="I80" s="3">
        <f t="shared" si="12"/>
        <v>0.11622987078839103</v>
      </c>
      <c r="K80" s="1">
        <f t="shared" si="13"/>
        <v>41.16388027893845</v>
      </c>
      <c r="L80" s="1">
        <f t="shared" si="9"/>
        <v>111587.26772297388</v>
      </c>
    </row>
    <row r="81" spans="1:12" x14ac:dyDescent="0.25">
      <c r="A81" s="2">
        <v>78</v>
      </c>
      <c r="B81" s="1">
        <v>0</v>
      </c>
      <c r="C81" s="1">
        <f t="shared" si="10"/>
        <v>99968</v>
      </c>
      <c r="D81" s="1">
        <v>34</v>
      </c>
      <c r="E81" s="1">
        <f t="shared" si="11"/>
        <v>111664</v>
      </c>
      <c r="F81" s="3">
        <f t="shared" si="7"/>
        <v>1.1169974391805377</v>
      </c>
      <c r="H81" s="3">
        <f t="shared" si="8"/>
        <v>0.11699743918053773</v>
      </c>
      <c r="I81" s="3">
        <f t="shared" si="12"/>
        <v>0.11663632804072213</v>
      </c>
      <c r="K81" s="1">
        <f t="shared" si="13"/>
        <v>40.632718601031229</v>
      </c>
      <c r="L81" s="1">
        <f t="shared" si="9"/>
        <v>111627.90044157491</v>
      </c>
    </row>
    <row r="82" spans="1:12" x14ac:dyDescent="0.25">
      <c r="A82" s="2">
        <v>79</v>
      </c>
      <c r="B82" s="1">
        <v>0</v>
      </c>
      <c r="C82" s="1">
        <f t="shared" si="10"/>
        <v>99968</v>
      </c>
      <c r="D82" s="1">
        <v>-2</v>
      </c>
      <c r="E82" s="1">
        <f t="shared" si="11"/>
        <v>111662</v>
      </c>
      <c r="F82" s="3">
        <f t="shared" si="7"/>
        <v>1.1169774327784892</v>
      </c>
      <c r="H82" s="3">
        <f t="shared" si="8"/>
        <v>0.11697743277848915</v>
      </c>
      <c r="I82" s="3">
        <f t="shared" si="12"/>
        <v>0.11703760735271118</v>
      </c>
      <c r="K82" s="1">
        <f t="shared" si="13"/>
        <v>40.115090260907891</v>
      </c>
      <c r="L82" s="1">
        <f t="shared" si="9"/>
        <v>111668.01553183582</v>
      </c>
    </row>
    <row r="83" spans="1:12" x14ac:dyDescent="0.25">
      <c r="A83" s="2">
        <v>80</v>
      </c>
      <c r="B83" s="1">
        <v>0</v>
      </c>
      <c r="C83" s="1">
        <f t="shared" si="10"/>
        <v>99968</v>
      </c>
      <c r="D83" s="1">
        <v>0</v>
      </c>
      <c r="E83" s="1">
        <f t="shared" si="11"/>
        <v>111662</v>
      </c>
      <c r="F83" s="3">
        <f t="shared" si="7"/>
        <v>1.1169774327784892</v>
      </c>
      <c r="H83" s="3">
        <f t="shared" si="8"/>
        <v>0.11697743277848915</v>
      </c>
      <c r="I83" s="3">
        <f t="shared" si="12"/>
        <v>0.11743383899222726</v>
      </c>
      <c r="K83" s="1">
        <f t="shared" si="13"/>
        <v>39.610484539167373</v>
      </c>
      <c r="L83" s="1">
        <f t="shared" si="9"/>
        <v>111707.62601637498</v>
      </c>
    </row>
    <row r="84" spans="1:12" x14ac:dyDescent="0.25">
      <c r="A84" s="2">
        <v>81</v>
      </c>
      <c r="B84" s="1">
        <v>0</v>
      </c>
      <c r="C84" s="1">
        <f t="shared" si="10"/>
        <v>99968</v>
      </c>
      <c r="D84" s="1">
        <v>0</v>
      </c>
      <c r="E84" s="1">
        <f t="shared" si="11"/>
        <v>111662</v>
      </c>
      <c r="F84" s="3">
        <f t="shared" si="7"/>
        <v>1.1169774327784892</v>
      </c>
      <c r="H84" s="3">
        <f t="shared" si="8"/>
        <v>0.11697743277848915</v>
      </c>
      <c r="I84" s="3">
        <f t="shared" si="12"/>
        <v>0.11782514837218183</v>
      </c>
      <c r="K84" s="1">
        <f t="shared" si="13"/>
        <v>39.118416095298016</v>
      </c>
      <c r="L84" s="1">
        <f t="shared" si="9"/>
        <v>111746.74443247028</v>
      </c>
    </row>
    <row r="85" spans="1:12" x14ac:dyDescent="0.25">
      <c r="A85" s="2">
        <v>82</v>
      </c>
      <c r="B85" s="1">
        <v>0</v>
      </c>
      <c r="C85" s="1">
        <f t="shared" si="10"/>
        <v>99968</v>
      </c>
      <c r="D85" s="1">
        <v>0</v>
      </c>
      <c r="E85" s="1">
        <f t="shared" si="11"/>
        <v>111662</v>
      </c>
      <c r="F85" s="3">
        <f t="shared" si="7"/>
        <v>1.1169774327784892</v>
      </c>
      <c r="H85" s="3">
        <f t="shared" si="8"/>
        <v>0.11697743277848915</v>
      </c>
      <c r="I85" s="3">
        <f t="shared" si="12"/>
        <v>0.11821165628882396</v>
      </c>
      <c r="K85" s="1">
        <f t="shared" si="13"/>
        <v>38.63842341088457</v>
      </c>
      <c r="L85" s="1">
        <f t="shared" si="9"/>
        <v>111785.38285588117</v>
      </c>
    </row>
    <row r="86" spans="1:12" x14ac:dyDescent="0.25">
      <c r="A86" s="2">
        <v>83</v>
      </c>
      <c r="B86" s="1">
        <v>0</v>
      </c>
      <c r="C86" s="1">
        <f t="shared" si="10"/>
        <v>99968</v>
      </c>
      <c r="D86" s="1">
        <v>0</v>
      </c>
      <c r="E86" s="1">
        <f t="shared" si="11"/>
        <v>111662</v>
      </c>
      <c r="F86" s="3">
        <f t="shared" si="7"/>
        <v>1.1169774327784892</v>
      </c>
      <c r="H86" s="3">
        <f t="shared" si="8"/>
        <v>0.11697743277848915</v>
      </c>
      <c r="I86" s="3">
        <f t="shared" si="12"/>
        <v>0.11859347914559284</v>
      </c>
      <c r="K86" s="1">
        <f t="shared" si="13"/>
        <v>38.170067345461575</v>
      </c>
      <c r="L86" s="1">
        <f t="shared" si="9"/>
        <v>111823.55292322663</v>
      </c>
    </row>
    <row r="87" spans="1:12" x14ac:dyDescent="0.25">
      <c r="A87" s="2">
        <v>84</v>
      </c>
      <c r="B87" s="1">
        <v>0</v>
      </c>
      <c r="C87" s="1">
        <f t="shared" si="10"/>
        <v>99968</v>
      </c>
      <c r="D87" s="1">
        <v>0</v>
      </c>
      <c r="E87" s="1">
        <f t="shared" si="11"/>
        <v>111662</v>
      </c>
      <c r="F87" s="3">
        <f t="shared" si="7"/>
        <v>1.1169774327784892</v>
      </c>
      <c r="H87" s="3">
        <f t="shared" si="8"/>
        <v>0.11697743277848915</v>
      </c>
      <c r="I87" s="3">
        <f t="shared" si="12"/>
        <v>0.11897072916356435</v>
      </c>
      <c r="K87" s="1">
        <f t="shared" si="13"/>
        <v>37.712929796587559</v>
      </c>
      <c r="L87" s="1">
        <f t="shared" si="9"/>
        <v>111861.26585302321</v>
      </c>
    </row>
  </sheetData>
  <mergeCells count="10">
    <mergeCell ref="A1:A2"/>
    <mergeCell ref="B1:B2"/>
    <mergeCell ref="C1:C2"/>
    <mergeCell ref="D1:D2"/>
    <mergeCell ref="E1:E2"/>
    <mergeCell ref="F1:F2"/>
    <mergeCell ref="H1:H2"/>
    <mergeCell ref="I1:I2"/>
    <mergeCell ref="K1:K2"/>
    <mergeCell ref="L1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5339-28E2-B947-8E04-0FF5A414AB45}">
  <dimension ref="A1:L87"/>
  <sheetViews>
    <sheetView tabSelected="1" workbookViewId="0">
      <selection activeCell="L6" sqref="L6"/>
    </sheetView>
  </sheetViews>
  <sheetFormatPr defaultColWidth="10.85546875" defaultRowHeight="15" x14ac:dyDescent="0.25"/>
  <cols>
    <col min="2" max="2" width="12.140625" customWidth="1"/>
  </cols>
  <sheetData>
    <row r="1" spans="1:12" ht="26.1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H1" s="14" t="s">
        <v>5</v>
      </c>
      <c r="I1" s="14" t="s">
        <v>5</v>
      </c>
      <c r="K1" s="14" t="s">
        <v>7</v>
      </c>
      <c r="L1" s="14" t="s">
        <v>6</v>
      </c>
    </row>
    <row r="2" spans="1:12" ht="23.1" customHeight="1" thickBot="1" x14ac:dyDescent="0.3">
      <c r="A2" s="15"/>
      <c r="B2" s="15"/>
      <c r="C2" s="15"/>
      <c r="D2" s="15"/>
      <c r="E2" s="15"/>
      <c r="F2" s="15"/>
      <c r="H2" s="15"/>
      <c r="I2" s="15"/>
      <c r="K2" s="15"/>
      <c r="L2" s="15"/>
    </row>
    <row r="3" spans="1:12" ht="15.75" thickBot="1" x14ac:dyDescent="0.3">
      <c r="A3" s="5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H3" s="11">
        <v>6</v>
      </c>
      <c r="I3" s="13">
        <v>6</v>
      </c>
      <c r="K3" s="11">
        <v>4</v>
      </c>
      <c r="L3" s="13">
        <v>5</v>
      </c>
    </row>
    <row r="4" spans="1:12" x14ac:dyDescent="0.25">
      <c r="A4" s="2">
        <v>1</v>
      </c>
      <c r="B4" s="1">
        <v>103.30352876574716</v>
      </c>
      <c r="C4" s="1">
        <f>B4</f>
        <v>103.30352876574716</v>
      </c>
      <c r="D4" s="1">
        <v>103.30352876574716</v>
      </c>
      <c r="E4" s="1">
        <f>D4</f>
        <v>103.30352876574716</v>
      </c>
      <c r="F4" s="3">
        <f>E4/C4</f>
        <v>1</v>
      </c>
      <c r="H4" s="3">
        <f>F4-1</f>
        <v>0</v>
      </c>
      <c r="I4" s="3">
        <v>0</v>
      </c>
      <c r="K4" s="1">
        <f>L4</f>
        <v>103.30352876574716</v>
      </c>
      <c r="L4" s="1">
        <f>C4*(I4+1)</f>
        <v>103.30352876574716</v>
      </c>
    </row>
    <row r="5" spans="1:12" x14ac:dyDescent="0.25">
      <c r="A5" s="2">
        <v>2</v>
      </c>
      <c r="B5" s="1">
        <v>531.90969969647597</v>
      </c>
      <c r="C5" s="1">
        <f>B5+C4</f>
        <v>635.21322846222313</v>
      </c>
      <c r="D5" s="1">
        <v>556.3497952449685</v>
      </c>
      <c r="E5" s="1">
        <f>D5+E4</f>
        <v>659.65332401071566</v>
      </c>
      <c r="F5" s="3">
        <f t="shared" ref="F5:F68" si="0">E5/C5</f>
        <v>1.0384754196754673</v>
      </c>
      <c r="H5" s="3">
        <f t="shared" ref="H5:H68" si="1">F5-1</f>
        <v>3.8475419675467304E-2</v>
      </c>
      <c r="I5" s="3">
        <f>0.0237* LN(A5)+0.013</f>
        <v>2.94275881792707E-2</v>
      </c>
      <c r="K5" s="1">
        <f>L5-L4</f>
        <v>550.60249298968722</v>
      </c>
      <c r="L5" s="1">
        <f t="shared" ref="L5:L68" si="2">C5*(I5+1)</f>
        <v>653.90602175543438</v>
      </c>
    </row>
    <row r="6" spans="1:12" x14ac:dyDescent="0.25">
      <c r="A6" s="2">
        <v>3</v>
      </c>
      <c r="B6" s="1">
        <v>1112.4213816934293</v>
      </c>
      <c r="C6" s="1">
        <f t="shared" ref="C6:C69" si="3">B6+C5</f>
        <v>1747.6346101556524</v>
      </c>
      <c r="D6" s="1">
        <v>1147.54717274876</v>
      </c>
      <c r="E6" s="1">
        <f t="shared" ref="E6:E69" si="4">D6+E5</f>
        <v>1807.2004967594758</v>
      </c>
      <c r="F6" s="3">
        <f t="shared" si="0"/>
        <v>1.034083718792064</v>
      </c>
      <c r="H6" s="3">
        <f t="shared" si="1"/>
        <v>3.4083718792063955E-2</v>
      </c>
      <c r="I6" s="3">
        <f t="shared" ref="I6:I69" si="5">0.0237* LN(A6)+0.013</f>
        <v>3.9037111241434198E-2</v>
      </c>
      <c r="K6" s="1">
        <f t="shared" ref="K6:K69" si="6">L6-L5</f>
        <v>1161.9511950862448</v>
      </c>
      <c r="L6" s="1">
        <f t="shared" si="2"/>
        <v>1815.8572168416792</v>
      </c>
    </row>
    <row r="7" spans="1:12" x14ac:dyDescent="0.25">
      <c r="A7" s="2">
        <v>4</v>
      </c>
      <c r="B7" s="1">
        <v>2214.9152831777219</v>
      </c>
      <c r="C7" s="1">
        <f t="shared" si="3"/>
        <v>3962.5498933333743</v>
      </c>
      <c r="D7" s="1">
        <v>2275.7537652811202</v>
      </c>
      <c r="E7" s="1">
        <f t="shared" si="4"/>
        <v>4082.9542620405959</v>
      </c>
      <c r="F7" s="3">
        <f t="shared" si="0"/>
        <v>1.0303855779607447</v>
      </c>
      <c r="H7" s="3">
        <f t="shared" si="1"/>
        <v>3.0385577960744703E-2</v>
      </c>
      <c r="I7" s="3">
        <f t="shared" si="5"/>
        <v>4.5855176358541402E-2</v>
      </c>
      <c r="K7" s="1">
        <f t="shared" si="6"/>
        <v>2328.3961006800155</v>
      </c>
      <c r="L7" s="1">
        <f t="shared" si="2"/>
        <v>4144.253317521695</v>
      </c>
    </row>
    <row r="8" spans="1:12" x14ac:dyDescent="0.25">
      <c r="A8" s="2">
        <v>5</v>
      </c>
      <c r="B8" s="1">
        <v>2670.9231860137374</v>
      </c>
      <c r="C8" s="1">
        <f t="shared" si="3"/>
        <v>6633.4730793471117</v>
      </c>
      <c r="D8" s="1">
        <v>2758.3431505469084</v>
      </c>
      <c r="E8" s="1">
        <f t="shared" si="4"/>
        <v>6841.2974125875044</v>
      </c>
      <c r="F8" s="3">
        <f t="shared" si="0"/>
        <v>1.0313296414645052</v>
      </c>
      <c r="H8" s="3">
        <f t="shared" si="1"/>
        <v>3.1329641464505231E-2</v>
      </c>
      <c r="I8" s="3">
        <f t="shared" si="5"/>
        <v>5.1143678524688173E-2</v>
      </c>
      <c r="K8" s="1">
        <f t="shared" si="6"/>
        <v>2828.4799764977188</v>
      </c>
      <c r="L8" s="1">
        <f t="shared" si="2"/>
        <v>6972.7332940194137</v>
      </c>
    </row>
    <row r="9" spans="1:12" x14ac:dyDescent="0.25">
      <c r="A9" s="2">
        <v>6</v>
      </c>
      <c r="B9" s="1">
        <v>2966.6347067268998</v>
      </c>
      <c r="C9" s="1">
        <f t="shared" si="3"/>
        <v>9600.1077860740115</v>
      </c>
      <c r="D9" s="1">
        <v>3064.5821135872197</v>
      </c>
      <c r="E9" s="1">
        <f t="shared" si="4"/>
        <v>9905.8795261747237</v>
      </c>
      <c r="F9" s="3">
        <f t="shared" si="0"/>
        <v>1.0318508653146861</v>
      </c>
      <c r="H9" s="3">
        <f t="shared" si="1"/>
        <v>3.1850865314686061E-2</v>
      </c>
      <c r="I9" s="3">
        <f t="shared" si="5"/>
        <v>5.5464699420704901E-2</v>
      </c>
      <c r="K9" s="1">
        <f t="shared" si="6"/>
        <v>3159.8415848155619</v>
      </c>
      <c r="L9" s="1">
        <f t="shared" si="2"/>
        <v>10132.574878834976</v>
      </c>
    </row>
    <row r="10" spans="1:12" x14ac:dyDescent="0.25">
      <c r="A10" s="2">
        <v>7</v>
      </c>
      <c r="B10" s="1">
        <v>3574.5678028265688</v>
      </c>
      <c r="C10" s="1">
        <f t="shared" si="3"/>
        <v>13174.67558890058</v>
      </c>
      <c r="D10" s="1">
        <v>3718.0673379724185</v>
      </c>
      <c r="E10" s="1">
        <f t="shared" si="4"/>
        <v>13623.946864147143</v>
      </c>
      <c r="F10" s="3">
        <f t="shared" si="0"/>
        <v>1.0341011262262174</v>
      </c>
      <c r="H10" s="3">
        <f t="shared" si="1"/>
        <v>3.4101126226217415E-2</v>
      </c>
      <c r="I10" s="3">
        <f t="shared" si="5"/>
        <v>5.9118070532610922E-2</v>
      </c>
      <c r="K10" s="1">
        <f t="shared" si="6"/>
        <v>3820.9621107744952</v>
      </c>
      <c r="L10" s="1">
        <f t="shared" si="2"/>
        <v>13953.536989609471</v>
      </c>
    </row>
    <row r="11" spans="1:12" x14ac:dyDescent="0.25">
      <c r="A11" s="2">
        <v>8</v>
      </c>
      <c r="B11" s="1">
        <v>3943.9210262600045</v>
      </c>
      <c r="C11" s="1">
        <f t="shared" si="3"/>
        <v>17118.596615160583</v>
      </c>
      <c r="D11" s="1">
        <v>4146.2887745298303</v>
      </c>
      <c r="E11" s="1">
        <f t="shared" si="4"/>
        <v>17770.235638676975</v>
      </c>
      <c r="F11" s="3">
        <f t="shared" si="0"/>
        <v>1.0380661474866046</v>
      </c>
      <c r="H11" s="3">
        <f t="shared" si="1"/>
        <v>3.806614748660464E-2</v>
      </c>
      <c r="I11" s="3">
        <f t="shared" si="5"/>
        <v>6.2282764537812105E-2</v>
      </c>
      <c r="K11" s="1">
        <f t="shared" si="6"/>
        <v>4231.2531477509474</v>
      </c>
      <c r="L11" s="1">
        <f t="shared" si="2"/>
        <v>18184.790137360418</v>
      </c>
    </row>
    <row r="12" spans="1:12" x14ac:dyDescent="0.25">
      <c r="A12" s="2">
        <v>9</v>
      </c>
      <c r="B12" s="1">
        <v>4212.8802614957694</v>
      </c>
      <c r="C12" s="1">
        <f t="shared" si="3"/>
        <v>21331.47687665635</v>
      </c>
      <c r="D12" s="1">
        <v>4470.2130209543957</v>
      </c>
      <c r="E12" s="1">
        <f t="shared" si="4"/>
        <v>22240.448659631373</v>
      </c>
      <c r="F12" s="3">
        <f t="shared" si="0"/>
        <v>1.0426117604622931</v>
      </c>
      <c r="H12" s="3">
        <f t="shared" si="1"/>
        <v>4.2611760462293091E-2</v>
      </c>
      <c r="I12" s="3">
        <f t="shared" si="5"/>
        <v>6.5074222482868399E-2</v>
      </c>
      <c r="K12" s="1">
        <f t="shared" si="6"/>
        <v>4534.8160114556304</v>
      </c>
      <c r="L12" s="1">
        <f t="shared" si="2"/>
        <v>22719.606148816049</v>
      </c>
    </row>
    <row r="13" spans="1:12" x14ac:dyDescent="0.25">
      <c r="A13" s="2">
        <v>10</v>
      </c>
      <c r="B13" s="1">
        <v>4716.1854024933655</v>
      </c>
      <c r="C13" s="1">
        <f t="shared" si="3"/>
        <v>26047.662279149714</v>
      </c>
      <c r="D13" s="1">
        <v>5030.2030967254113</v>
      </c>
      <c r="E13" s="1">
        <f t="shared" si="4"/>
        <v>27270.651756356783</v>
      </c>
      <c r="F13" s="3">
        <f t="shared" si="0"/>
        <v>1.0469519860976557</v>
      </c>
      <c r="H13" s="3">
        <f t="shared" si="1"/>
        <v>4.6951986097655718E-2</v>
      </c>
      <c r="I13" s="3">
        <f t="shared" si="5"/>
        <v>6.7571266703958882E-2</v>
      </c>
      <c r="K13" s="1">
        <f t="shared" si="6"/>
        <v>5088.1296652127421</v>
      </c>
      <c r="L13" s="1">
        <f t="shared" si="2"/>
        <v>27807.735814028791</v>
      </c>
    </row>
    <row r="14" spans="1:12" x14ac:dyDescent="0.25">
      <c r="A14" s="2">
        <v>11</v>
      </c>
      <c r="B14" s="1">
        <v>4888.1985355322977</v>
      </c>
      <c r="C14" s="1">
        <f t="shared" si="3"/>
        <v>30935.860814682012</v>
      </c>
      <c r="D14" s="1">
        <v>5240.8025292002949</v>
      </c>
      <c r="E14" s="1">
        <f t="shared" si="4"/>
        <v>32511.454285557076</v>
      </c>
      <c r="F14" s="3">
        <f t="shared" si="0"/>
        <v>1.0509309723208768</v>
      </c>
      <c r="H14" s="3">
        <f t="shared" si="1"/>
        <v>5.0930972320876844E-2</v>
      </c>
      <c r="I14" s="3">
        <f t="shared" si="5"/>
        <v>6.9830117965321389E-2</v>
      </c>
      <c r="K14" s="1">
        <f t="shared" si="6"/>
        <v>5288.3798107012262</v>
      </c>
      <c r="L14" s="1">
        <f t="shared" si="2"/>
        <v>33096.115624730017</v>
      </c>
    </row>
    <row r="15" spans="1:12" x14ac:dyDescent="0.25">
      <c r="A15" s="2">
        <v>12</v>
      </c>
      <c r="B15" s="1">
        <v>5506.7779753658051</v>
      </c>
      <c r="C15" s="1">
        <f t="shared" si="3"/>
        <v>36442.638790047815</v>
      </c>
      <c r="D15" s="1">
        <v>5928.2582729499891</v>
      </c>
      <c r="E15" s="1">
        <f t="shared" si="4"/>
        <v>38439.712558507068</v>
      </c>
      <c r="F15" s="3">
        <f t="shared" si="0"/>
        <v>1.0548004709528509</v>
      </c>
      <c r="H15" s="3">
        <f t="shared" si="1"/>
        <v>5.4800470952850899E-2</v>
      </c>
      <c r="I15" s="3">
        <f t="shared" si="5"/>
        <v>7.189228759997561E-2</v>
      </c>
      <c r="K15" s="1">
        <f t="shared" si="6"/>
        <v>5966.4678341139443</v>
      </c>
      <c r="L15" s="1">
        <f t="shared" si="2"/>
        <v>39062.583458843961</v>
      </c>
    </row>
    <row r="16" spans="1:12" x14ac:dyDescent="0.25">
      <c r="A16" s="2">
        <v>13</v>
      </c>
      <c r="B16" s="1">
        <v>6586.0075171576445</v>
      </c>
      <c r="C16" s="1">
        <f t="shared" si="3"/>
        <v>43028.646307205461</v>
      </c>
      <c r="D16" s="1">
        <v>7121.2090253718834</v>
      </c>
      <c r="E16" s="1">
        <f t="shared" si="4"/>
        <v>45560.921583878953</v>
      </c>
      <c r="F16" s="3">
        <f t="shared" si="0"/>
        <v>1.0588509166334021</v>
      </c>
      <c r="H16" s="3">
        <f t="shared" si="1"/>
        <v>5.8850916633402139E-2</v>
      </c>
      <c r="I16" s="3">
        <f t="shared" si="5"/>
        <v>7.3789299771838415E-2</v>
      </c>
      <c r="K16" s="1">
        <f t="shared" si="6"/>
        <v>7141.1165295002866</v>
      </c>
      <c r="L16" s="1">
        <f t="shared" si="2"/>
        <v>46203.699988344248</v>
      </c>
    </row>
    <row r="17" spans="1:12" x14ac:dyDescent="0.25">
      <c r="A17" s="2">
        <v>14</v>
      </c>
      <c r="B17" s="1">
        <v>5697.562160309858</v>
      </c>
      <c r="C17" s="1">
        <f t="shared" si="3"/>
        <v>48726.208467515316</v>
      </c>
      <c r="D17" s="1">
        <v>6134.7295557895941</v>
      </c>
      <c r="E17" s="1">
        <f t="shared" si="4"/>
        <v>51695.651139668546</v>
      </c>
      <c r="F17" s="3">
        <f t="shared" si="0"/>
        <v>1.0609413858690213</v>
      </c>
      <c r="H17" s="3">
        <f t="shared" si="1"/>
        <v>6.0941385869021314E-2</v>
      </c>
      <c r="I17" s="3">
        <f t="shared" si="5"/>
        <v>7.5545658711881625E-2</v>
      </c>
      <c r="K17" s="1">
        <f t="shared" si="6"/>
        <v>6203.5619943819765</v>
      </c>
      <c r="L17" s="1">
        <f t="shared" si="2"/>
        <v>52407.261982726224</v>
      </c>
    </row>
    <row r="18" spans="1:12" x14ac:dyDescent="0.25">
      <c r="A18" s="2">
        <v>15</v>
      </c>
      <c r="B18" s="1">
        <v>5820.5976400725267</v>
      </c>
      <c r="C18" s="1">
        <f t="shared" si="3"/>
        <v>54546.806107587843</v>
      </c>
      <c r="D18" s="1">
        <v>6277.0209252734794</v>
      </c>
      <c r="E18" s="1">
        <f t="shared" si="4"/>
        <v>57972.672064942024</v>
      </c>
      <c r="F18" s="3">
        <f t="shared" si="0"/>
        <v>1.0628059863046246</v>
      </c>
      <c r="H18" s="3">
        <f t="shared" si="1"/>
        <v>6.2805986304624639E-2</v>
      </c>
      <c r="I18" s="3">
        <f t="shared" si="5"/>
        <v>7.7180789766122374E-2</v>
      </c>
      <c r="K18" s="1">
        <f t="shared" si="6"/>
        <v>6349.5096994647902</v>
      </c>
      <c r="L18" s="1">
        <f t="shared" si="2"/>
        <v>58756.771682191014</v>
      </c>
    </row>
    <row r="19" spans="1:12" x14ac:dyDescent="0.25">
      <c r="A19" s="2">
        <v>16</v>
      </c>
      <c r="B19" s="1">
        <v>4897.5661848913196</v>
      </c>
      <c r="C19" s="1">
        <f t="shared" si="3"/>
        <v>59444.372292479165</v>
      </c>
      <c r="D19" s="1">
        <v>5366.9683253818557</v>
      </c>
      <c r="E19" s="1">
        <f t="shared" si="4"/>
        <v>63339.640390323882</v>
      </c>
      <c r="F19" s="3">
        <f t="shared" si="0"/>
        <v>1.0655279540791374</v>
      </c>
      <c r="H19" s="3">
        <f t="shared" si="1"/>
        <v>6.5527954079137363E-2</v>
      </c>
      <c r="I19" s="3">
        <f t="shared" si="5"/>
        <v>7.8710352717082807E-2</v>
      </c>
      <c r="K19" s="1">
        <f t="shared" si="6"/>
        <v>5366.4881204747653</v>
      </c>
      <c r="L19" s="1">
        <f t="shared" si="2"/>
        <v>64123.25980266578</v>
      </c>
    </row>
    <row r="20" spans="1:12" x14ac:dyDescent="0.25">
      <c r="A20" s="2">
        <v>17</v>
      </c>
      <c r="B20" s="1">
        <v>4710.7818699752142</v>
      </c>
      <c r="C20" s="1">
        <f t="shared" si="3"/>
        <v>64155.154162454382</v>
      </c>
      <c r="D20" s="1">
        <v>5137.8003377161695</v>
      </c>
      <c r="E20" s="1">
        <f t="shared" si="4"/>
        <v>68477.440728040048</v>
      </c>
      <c r="F20" s="3">
        <f t="shared" si="0"/>
        <v>1.0673723977755665</v>
      </c>
      <c r="H20" s="3">
        <f t="shared" si="1"/>
        <v>6.7372397775566473E-2</v>
      </c>
      <c r="I20" s="3">
        <f t="shared" si="5"/>
        <v>8.0147156254132323E-2</v>
      </c>
      <c r="K20" s="1">
        <f t="shared" si="6"/>
        <v>5173.7475249547715</v>
      </c>
      <c r="L20" s="1">
        <f t="shared" si="2"/>
        <v>69297.007327620551</v>
      </c>
    </row>
    <row r="21" spans="1:12" x14ac:dyDescent="0.25">
      <c r="A21" s="2">
        <v>18</v>
      </c>
      <c r="B21" s="1">
        <v>4245.914104821868</v>
      </c>
      <c r="C21" s="1">
        <f t="shared" si="3"/>
        <v>68401.068267276249</v>
      </c>
      <c r="D21" s="1">
        <v>4661.0530257996443</v>
      </c>
      <c r="E21" s="1">
        <f t="shared" si="4"/>
        <v>73138.493753839692</v>
      </c>
      <c r="F21" s="3">
        <f t="shared" si="0"/>
        <v>1.0692595248374195</v>
      </c>
      <c r="H21" s="3">
        <f t="shared" si="1"/>
        <v>6.9259524837419484E-2</v>
      </c>
      <c r="I21" s="3">
        <f t="shared" si="5"/>
        <v>8.1501810662139088E-2</v>
      </c>
      <c r="K21" s="1">
        <f t="shared" si="6"/>
        <v>4678.8718546632881</v>
      </c>
      <c r="L21" s="1">
        <f t="shared" si="2"/>
        <v>73975.879182283839</v>
      </c>
    </row>
    <row r="22" spans="1:12" x14ac:dyDescent="0.25">
      <c r="A22" s="2">
        <v>19</v>
      </c>
      <c r="B22" s="1">
        <v>4019.5768381766279</v>
      </c>
      <c r="C22" s="1">
        <f t="shared" si="3"/>
        <v>72420.645105452873</v>
      </c>
      <c r="D22" s="1">
        <v>4332.7524230805038</v>
      </c>
      <c r="E22" s="1">
        <f t="shared" si="4"/>
        <v>77471.246176920191</v>
      </c>
      <c r="F22" s="3">
        <f t="shared" si="0"/>
        <v>1.0697397967680771</v>
      </c>
      <c r="H22" s="3">
        <f t="shared" si="1"/>
        <v>6.9739796768077067E-2</v>
      </c>
      <c r="I22" s="3">
        <f t="shared" si="5"/>
        <v>8.2783203806244626E-2</v>
      </c>
      <c r="K22" s="1">
        <f t="shared" si="6"/>
        <v>4439.9789467134542</v>
      </c>
      <c r="L22" s="1">
        <f t="shared" si="2"/>
        <v>78415.858128997294</v>
      </c>
    </row>
    <row r="23" spans="1:12" x14ac:dyDescent="0.25">
      <c r="A23" s="2">
        <v>20</v>
      </c>
      <c r="B23" s="1">
        <v>3740.4729953344345</v>
      </c>
      <c r="C23" s="1">
        <f t="shared" si="3"/>
        <v>76161.118100787309</v>
      </c>
      <c r="D23" s="1">
        <v>4046.0898729680475</v>
      </c>
      <c r="E23" s="1">
        <f t="shared" si="4"/>
        <v>81517.336049888239</v>
      </c>
      <c r="F23" s="3">
        <f t="shared" si="0"/>
        <v>1.0703274595051613</v>
      </c>
      <c r="H23" s="3">
        <f t="shared" si="1"/>
        <v>7.0327459505161283E-2</v>
      </c>
      <c r="I23" s="3">
        <f t="shared" si="5"/>
        <v>8.3998854883229571E-2</v>
      </c>
      <c r="K23" s="1">
        <f t="shared" si="6"/>
        <v>4142.7066788825614</v>
      </c>
      <c r="L23" s="1">
        <f t="shared" si="2"/>
        <v>82558.564807879855</v>
      </c>
    </row>
    <row r="24" spans="1:12" x14ac:dyDescent="0.25">
      <c r="A24" s="2">
        <v>21</v>
      </c>
      <c r="B24" s="1">
        <v>3241.7941898288682</v>
      </c>
      <c r="C24" s="1">
        <f t="shared" si="3"/>
        <v>79402.912290616179</v>
      </c>
      <c r="D24" s="1">
        <v>3506.8968458335048</v>
      </c>
      <c r="E24" s="1">
        <f t="shared" si="4"/>
        <v>85024.23289572174</v>
      </c>
      <c r="F24" s="3">
        <f t="shared" si="0"/>
        <v>1.0707948920630446</v>
      </c>
      <c r="H24" s="3">
        <f t="shared" si="1"/>
        <v>7.0794892063044568E-2</v>
      </c>
      <c r="I24" s="3">
        <f t="shared" si="5"/>
        <v>8.5155181774045116E-2</v>
      </c>
      <c r="K24" s="1">
        <f t="shared" si="6"/>
        <v>3605.9169122322928</v>
      </c>
      <c r="L24" s="1">
        <f t="shared" si="2"/>
        <v>86164.481720112148</v>
      </c>
    </row>
    <row r="25" spans="1:12" x14ac:dyDescent="0.25">
      <c r="A25" s="2">
        <v>22</v>
      </c>
      <c r="B25" s="1">
        <v>3013.56729181112</v>
      </c>
      <c r="C25" s="1">
        <f t="shared" si="3"/>
        <v>82416.479582427302</v>
      </c>
      <c r="D25" s="1">
        <v>3288.3187969533469</v>
      </c>
      <c r="E25" s="1">
        <f t="shared" si="4"/>
        <v>88312.551692675086</v>
      </c>
      <c r="F25" s="3">
        <f t="shared" si="0"/>
        <v>1.0715399655520463</v>
      </c>
      <c r="H25" s="3">
        <f t="shared" si="1"/>
        <v>7.1539965552046336E-2</v>
      </c>
      <c r="I25" s="3">
        <f t="shared" si="5"/>
        <v>8.6257706144592092E-2</v>
      </c>
      <c r="K25" s="1">
        <f t="shared" si="6"/>
        <v>3361.0543396079447</v>
      </c>
      <c r="L25" s="1">
        <f t="shared" si="2"/>
        <v>89525.536059720092</v>
      </c>
    </row>
    <row r="26" spans="1:12" x14ac:dyDescent="0.25">
      <c r="A26" s="2">
        <v>23</v>
      </c>
      <c r="B26" s="1">
        <v>2615.6586296897563</v>
      </c>
      <c r="C26" s="1">
        <f t="shared" si="3"/>
        <v>85032.138212117061</v>
      </c>
      <c r="D26" s="1">
        <v>2891.301716982583</v>
      </c>
      <c r="E26" s="1">
        <f t="shared" si="4"/>
        <v>91203.853409657662</v>
      </c>
      <c r="F26" s="3">
        <f t="shared" si="0"/>
        <v>1.0725809714692218</v>
      </c>
      <c r="H26" s="3">
        <f t="shared" si="1"/>
        <v>7.2580971469221822E-2</v>
      </c>
      <c r="I26" s="3">
        <f t="shared" si="5"/>
        <v>8.7311212917520836E-2</v>
      </c>
      <c r="K26" s="1">
        <f t="shared" si="6"/>
        <v>2930.8612766671868</v>
      </c>
      <c r="L26" s="1">
        <f t="shared" si="2"/>
        <v>92456.397336387279</v>
      </c>
    </row>
    <row r="27" spans="1:12" x14ac:dyDescent="0.25">
      <c r="A27" s="2">
        <v>24</v>
      </c>
      <c r="B27" s="1">
        <v>2303.0727757235218</v>
      </c>
      <c r="C27" s="1">
        <f t="shared" si="3"/>
        <v>87335.210987840575</v>
      </c>
      <c r="D27" s="1">
        <v>2611.5972195126433</v>
      </c>
      <c r="E27" s="1">
        <f t="shared" si="4"/>
        <v>93815.4506291703</v>
      </c>
      <c r="F27" s="3">
        <f t="shared" si="0"/>
        <v>1.0741996219855925</v>
      </c>
      <c r="H27" s="3">
        <f t="shared" si="1"/>
        <v>7.419962198559249E-2</v>
      </c>
      <c r="I27" s="3">
        <f t="shared" si="5"/>
        <v>8.8319875779246312E-2</v>
      </c>
      <c r="K27" s="1">
        <f t="shared" si="6"/>
        <v>2592.2486370536353</v>
      </c>
      <c r="L27" s="1">
        <f t="shared" si="2"/>
        <v>95048.645973440915</v>
      </c>
    </row>
    <row r="28" spans="1:12" x14ac:dyDescent="0.25">
      <c r="A28" s="2">
        <v>25</v>
      </c>
      <c r="B28" s="1">
        <v>1276.6592682856713</v>
      </c>
      <c r="C28" s="1">
        <f t="shared" si="3"/>
        <v>88611.870256126247</v>
      </c>
      <c r="D28" s="1">
        <v>1546.2344501660825</v>
      </c>
      <c r="E28" s="1">
        <f t="shared" si="4"/>
        <v>95361.685079336385</v>
      </c>
      <c r="F28" s="3">
        <f t="shared" si="0"/>
        <v>1.0761728062357818</v>
      </c>
      <c r="H28" s="3">
        <f t="shared" si="1"/>
        <v>7.617280623578182E-2</v>
      </c>
      <c r="I28" s="3">
        <f t="shared" si="5"/>
        <v>8.9287357049376348E-2</v>
      </c>
      <c r="K28" s="1">
        <f t="shared" si="6"/>
        <v>1475.1439810570882</v>
      </c>
      <c r="L28" s="1">
        <f t="shared" si="2"/>
        <v>96523.789954498003</v>
      </c>
    </row>
    <row r="29" spans="1:12" x14ac:dyDescent="0.25">
      <c r="A29" s="2">
        <v>26</v>
      </c>
      <c r="B29" s="1">
        <v>1047.8962937397821</v>
      </c>
      <c r="C29" s="1">
        <f t="shared" si="3"/>
        <v>89659.766549866035</v>
      </c>
      <c r="D29" s="1">
        <v>1285.1227773909061</v>
      </c>
      <c r="E29" s="1">
        <f t="shared" si="4"/>
        <v>96646.80785672729</v>
      </c>
      <c r="F29" s="3">
        <f t="shared" si="0"/>
        <v>1.0779283905783457</v>
      </c>
      <c r="H29" s="3">
        <f t="shared" si="1"/>
        <v>7.7928390578345663E-2</v>
      </c>
      <c r="I29" s="3">
        <f t="shared" si="5"/>
        <v>9.0216887951109118E-2</v>
      </c>
      <c r="K29" s="1">
        <f t="shared" si="6"/>
        <v>1224.8017079199053</v>
      </c>
      <c r="L29" s="1">
        <f t="shared" si="2"/>
        <v>97748.591662417908</v>
      </c>
    </row>
    <row r="30" spans="1:12" x14ac:dyDescent="0.25">
      <c r="A30" s="2">
        <v>27</v>
      </c>
      <c r="B30" s="1">
        <v>1120.5753577339387</v>
      </c>
      <c r="C30" s="1">
        <f t="shared" si="3"/>
        <v>90780.34190759997</v>
      </c>
      <c r="D30" s="1">
        <v>1363.57030708653</v>
      </c>
      <c r="E30" s="1">
        <f t="shared" si="4"/>
        <v>98010.378163813817</v>
      </c>
      <c r="F30" s="3">
        <f t="shared" si="0"/>
        <v>1.0796431926151246</v>
      </c>
      <c r="H30" s="3">
        <f t="shared" si="1"/>
        <v>7.9643192615124647E-2</v>
      </c>
      <c r="I30" s="3">
        <f t="shared" si="5"/>
        <v>9.1111333724302593E-2</v>
      </c>
      <c r="K30" s="1">
        <f t="shared" si="6"/>
        <v>1302.8682723316888</v>
      </c>
      <c r="L30" s="1">
        <f t="shared" si="2"/>
        <v>99051.459934749597</v>
      </c>
    </row>
    <row r="31" spans="1:12" x14ac:dyDescent="0.25">
      <c r="A31" s="2">
        <v>28</v>
      </c>
      <c r="B31" s="1">
        <v>856.38085830316265</v>
      </c>
      <c r="C31" s="1">
        <f t="shared" si="3"/>
        <v>91636.722765903134</v>
      </c>
      <c r="D31" s="1">
        <v>1104.7851918461406</v>
      </c>
      <c r="E31" s="1">
        <f t="shared" si="4"/>
        <v>99115.163355659955</v>
      </c>
      <c r="F31" s="3">
        <f t="shared" si="0"/>
        <v>1.0816096469191874</v>
      </c>
      <c r="H31" s="3">
        <f t="shared" si="1"/>
        <v>8.1609646919187373E-2</v>
      </c>
      <c r="I31" s="3">
        <f t="shared" si="5"/>
        <v>9.1973246891152327E-2</v>
      </c>
      <c r="K31" s="1">
        <f t="shared" si="6"/>
        <v>1013.3897583980142</v>
      </c>
      <c r="L31" s="1">
        <f t="shared" si="2"/>
        <v>100064.84969314761</v>
      </c>
    </row>
    <row r="32" spans="1:12" x14ac:dyDescent="0.25">
      <c r="A32" s="2">
        <v>29</v>
      </c>
      <c r="B32" s="1">
        <v>851.37727443087545</v>
      </c>
      <c r="C32" s="1">
        <f t="shared" si="3"/>
        <v>92488.100040334015</v>
      </c>
      <c r="D32" s="1">
        <v>1100.5001099018066</v>
      </c>
      <c r="E32" s="1">
        <f t="shared" si="4"/>
        <v>100215.66346556177</v>
      </c>
      <c r="F32" s="3">
        <f t="shared" si="0"/>
        <v>1.0835519750309257</v>
      </c>
      <c r="H32" s="3">
        <f t="shared" si="1"/>
        <v>8.3551975030925707E-2</v>
      </c>
      <c r="I32" s="3">
        <f t="shared" si="5"/>
        <v>9.2804911170679433E-2</v>
      </c>
      <c r="K32" s="1">
        <f t="shared" si="6"/>
        <v>1006.6002557745232</v>
      </c>
      <c r="L32" s="1">
        <f t="shared" si="2"/>
        <v>101071.44994892213</v>
      </c>
    </row>
    <row r="33" spans="1:12" x14ac:dyDescent="0.25">
      <c r="A33" s="2">
        <v>30</v>
      </c>
      <c r="B33" s="1">
        <v>753.53048139611565</v>
      </c>
      <c r="C33" s="1">
        <f t="shared" si="3"/>
        <v>93241.630521730127</v>
      </c>
      <c r="D33" s="1">
        <v>1027.5198885719758</v>
      </c>
      <c r="E33" s="1">
        <f t="shared" si="4"/>
        <v>101243.18335413374</v>
      </c>
      <c r="F33" s="3">
        <f t="shared" si="0"/>
        <v>1.0858152392620251</v>
      </c>
      <c r="H33" s="3">
        <f t="shared" si="1"/>
        <v>8.5815239262025056E-2</v>
      </c>
      <c r="I33" s="3">
        <f t="shared" si="5"/>
        <v>9.3608377945393076E-2</v>
      </c>
      <c r="K33" s="1">
        <f t="shared" si="6"/>
        <v>898.37836293080181</v>
      </c>
      <c r="L33" s="1">
        <f t="shared" si="2"/>
        <v>101969.82831185294</v>
      </c>
    </row>
    <row r="34" spans="1:12" x14ac:dyDescent="0.25">
      <c r="A34" s="2">
        <v>31</v>
      </c>
      <c r="B34" s="1">
        <v>683.69435403960267</v>
      </c>
      <c r="C34" s="1">
        <f t="shared" si="3"/>
        <v>93925.324875769729</v>
      </c>
      <c r="D34" s="1">
        <v>812.54369548677198</v>
      </c>
      <c r="E34" s="1">
        <f t="shared" si="4"/>
        <v>102055.72704962052</v>
      </c>
      <c r="F34" s="3">
        <f t="shared" si="0"/>
        <v>1.0865624067268806</v>
      </c>
      <c r="H34" s="3">
        <f t="shared" si="1"/>
        <v>8.6562406726880647E-2</v>
      </c>
      <c r="I34" s="3">
        <f t="shared" si="5"/>
        <v>9.4385496746297967E-2</v>
      </c>
      <c r="K34" s="1">
        <f t="shared" si="6"/>
        <v>820.68500937374483</v>
      </c>
      <c r="L34" s="1">
        <f t="shared" si="2"/>
        <v>102790.51332122668</v>
      </c>
    </row>
    <row r="35" spans="1:12" x14ac:dyDescent="0.25">
      <c r="A35" s="2">
        <v>32</v>
      </c>
      <c r="B35" s="1">
        <v>612.61635091162509</v>
      </c>
      <c r="C35" s="1">
        <f t="shared" si="3"/>
        <v>94537.94122668136</v>
      </c>
      <c r="D35" s="1">
        <v>720.71778915711343</v>
      </c>
      <c r="E35" s="1">
        <f t="shared" si="4"/>
        <v>102776.44483877764</v>
      </c>
      <c r="F35" s="3">
        <f t="shared" si="0"/>
        <v>1.0871449441906307</v>
      </c>
      <c r="H35" s="3">
        <f t="shared" si="1"/>
        <v>8.714494419063068E-2</v>
      </c>
      <c r="I35" s="3">
        <f t="shared" si="5"/>
        <v>9.5137940896353509E-2</v>
      </c>
      <c r="K35" s="1">
        <f t="shared" si="6"/>
        <v>741.57297034162912</v>
      </c>
      <c r="L35" s="1">
        <f t="shared" si="2"/>
        <v>103532.08629156831</v>
      </c>
    </row>
    <row r="36" spans="1:12" x14ac:dyDescent="0.25">
      <c r="A36" s="2">
        <v>33</v>
      </c>
      <c r="B36" s="1">
        <v>575.72236330105648</v>
      </c>
      <c r="C36" s="1">
        <f t="shared" si="3"/>
        <v>95113.663589982418</v>
      </c>
      <c r="D36" s="1">
        <v>693.03993956251395</v>
      </c>
      <c r="E36" s="1">
        <f t="shared" si="4"/>
        <v>103469.48477834015</v>
      </c>
      <c r="F36" s="3">
        <f t="shared" si="0"/>
        <v>1.0878509025199381</v>
      </c>
      <c r="H36" s="3">
        <f t="shared" si="1"/>
        <v>8.7850902519938101E-2</v>
      </c>
      <c r="I36" s="3">
        <f t="shared" si="5"/>
        <v>9.5867229206755569E-2</v>
      </c>
      <c r="K36" s="1">
        <f t="shared" si="6"/>
        <v>699.86068648919172</v>
      </c>
      <c r="L36" s="1">
        <f t="shared" si="2"/>
        <v>104231.9469780575</v>
      </c>
    </row>
    <row r="37" spans="1:12" x14ac:dyDescent="0.25">
      <c r="A37" s="2">
        <v>34</v>
      </c>
      <c r="B37" s="1">
        <v>582.54055544840128</v>
      </c>
      <c r="C37" s="1">
        <f t="shared" si="3"/>
        <v>95696.20414543082</v>
      </c>
      <c r="D37" s="1">
        <v>703.47121816652111</v>
      </c>
      <c r="E37" s="1">
        <f t="shared" si="4"/>
        <v>104172.95599650667</v>
      </c>
      <c r="F37" s="3">
        <f t="shared" si="0"/>
        <v>1.0885798128230209</v>
      </c>
      <c r="H37" s="3">
        <f t="shared" si="1"/>
        <v>8.8579812823020854E-2</v>
      </c>
      <c r="I37" s="3">
        <f t="shared" si="5"/>
        <v>9.6574744433403026E-2</v>
      </c>
      <c r="K37" s="1">
        <f t="shared" si="6"/>
        <v>706.09362596506253</v>
      </c>
      <c r="L37" s="1">
        <f t="shared" si="2"/>
        <v>104938.04060402256</v>
      </c>
    </row>
    <row r="38" spans="1:12" x14ac:dyDescent="0.25">
      <c r="A38" s="2">
        <v>35</v>
      </c>
      <c r="B38" s="1">
        <v>546.30001556375578</v>
      </c>
      <c r="C38" s="1">
        <f t="shared" si="3"/>
        <v>96242.504160994577</v>
      </c>
      <c r="D38" s="1">
        <v>670.60295506244063</v>
      </c>
      <c r="E38" s="1">
        <f t="shared" si="4"/>
        <v>104843.55895156911</v>
      </c>
      <c r="F38" s="3">
        <f t="shared" si="0"/>
        <v>1.0893685681347887</v>
      </c>
      <c r="H38" s="3">
        <f t="shared" si="1"/>
        <v>8.9368568134788662E-2</v>
      </c>
      <c r="I38" s="3">
        <f t="shared" si="5"/>
        <v>9.7261749057299091E-2</v>
      </c>
      <c r="K38" s="1">
        <f t="shared" si="6"/>
        <v>665.17784532473888</v>
      </c>
      <c r="L38" s="1">
        <f t="shared" si="2"/>
        <v>105603.2184493473</v>
      </c>
    </row>
    <row r="39" spans="1:12" x14ac:dyDescent="0.25">
      <c r="A39" s="2">
        <v>36</v>
      </c>
      <c r="B39" s="1">
        <v>521.68852715994842</v>
      </c>
      <c r="C39" s="1">
        <f t="shared" si="3"/>
        <v>96764.192688154522</v>
      </c>
      <c r="D39" s="1">
        <v>682.19407815896238</v>
      </c>
      <c r="E39" s="1">
        <f t="shared" si="4"/>
        <v>105525.75302972808</v>
      </c>
      <c r="F39" s="3">
        <f t="shared" si="0"/>
        <v>1.0905454807007975</v>
      </c>
      <c r="H39" s="3">
        <f t="shared" si="1"/>
        <v>9.0545480700797487E-2</v>
      </c>
      <c r="I39" s="3">
        <f t="shared" si="5"/>
        <v>9.7929398841409804E-2</v>
      </c>
      <c r="K39" s="1">
        <f t="shared" si="6"/>
        <v>637.03345813252963</v>
      </c>
      <c r="L39" s="1">
        <f t="shared" si="2"/>
        <v>106240.25190747983</v>
      </c>
    </row>
    <row r="40" spans="1:12" x14ac:dyDescent="0.25">
      <c r="A40" s="2">
        <v>37</v>
      </c>
      <c r="B40" s="1">
        <v>460.47116994381571</v>
      </c>
      <c r="C40" s="1">
        <f t="shared" si="3"/>
        <v>97224.663858098342</v>
      </c>
      <c r="D40" s="1">
        <v>617.70071314178904</v>
      </c>
      <c r="E40" s="1">
        <f t="shared" si="4"/>
        <v>106143.45374286987</v>
      </c>
      <c r="F40" s="3">
        <f t="shared" si="0"/>
        <v>1.0917338207287475</v>
      </c>
      <c r="H40" s="3">
        <f t="shared" si="1"/>
        <v>9.1733820728747473E-2</v>
      </c>
      <c r="I40" s="3">
        <f t="shared" si="5"/>
        <v>9.8578754529668106E-2</v>
      </c>
      <c r="K40" s="1">
        <f t="shared" si="6"/>
        <v>568.69822331548494</v>
      </c>
      <c r="L40" s="1">
        <f t="shared" si="2"/>
        <v>106808.95013079532</v>
      </c>
    </row>
    <row r="41" spans="1:12" x14ac:dyDescent="0.25">
      <c r="A41" s="2">
        <v>38</v>
      </c>
      <c r="B41" s="1">
        <v>416.14414972449481</v>
      </c>
      <c r="C41" s="1">
        <f t="shared" si="3"/>
        <v>97640.808007822838</v>
      </c>
      <c r="D41" s="1">
        <v>573.78429611585136</v>
      </c>
      <c r="E41" s="1">
        <f t="shared" si="4"/>
        <v>106717.23803898571</v>
      </c>
      <c r="F41" s="3">
        <f t="shared" si="0"/>
        <v>1.0929573424918368</v>
      </c>
      <c r="H41" s="3">
        <f t="shared" si="1"/>
        <v>9.2957342491836847E-2</v>
      </c>
      <c r="I41" s="3">
        <f t="shared" si="5"/>
        <v>9.9210791985515329E-2</v>
      </c>
      <c r="K41" s="1">
        <f t="shared" si="6"/>
        <v>518.87976958927175</v>
      </c>
      <c r="L41" s="1">
        <f t="shared" si="2"/>
        <v>107327.82990038459</v>
      </c>
    </row>
    <row r="42" spans="1:12" x14ac:dyDescent="0.25">
      <c r="A42" s="2">
        <v>39</v>
      </c>
      <c r="B42" s="1">
        <v>412.92846313118321</v>
      </c>
      <c r="C42" s="1">
        <f t="shared" si="3"/>
        <v>98053.736470954027</v>
      </c>
      <c r="D42" s="1">
        <v>640.38892735921502</v>
      </c>
      <c r="E42" s="1">
        <f t="shared" si="4"/>
        <v>107357.62696634493</v>
      </c>
      <c r="F42" s="3">
        <f t="shared" si="0"/>
        <v>1.0948856293522986</v>
      </c>
      <c r="H42" s="3">
        <f t="shared" si="1"/>
        <v>9.4885629352298606E-2</v>
      </c>
      <c r="I42" s="3">
        <f t="shared" si="5"/>
        <v>9.9826411013272609E-2</v>
      </c>
      <c r="K42" s="1">
        <f t="shared" si="6"/>
        <v>514.25916890600638</v>
      </c>
      <c r="L42" s="1">
        <f t="shared" si="2"/>
        <v>107842.0890692906</v>
      </c>
    </row>
    <row r="43" spans="1:12" x14ac:dyDescent="0.25">
      <c r="A43" s="2">
        <v>40</v>
      </c>
      <c r="B43" s="1">
        <v>226.36912106392819</v>
      </c>
      <c r="C43" s="1">
        <f t="shared" si="3"/>
        <v>98280.10559201795</v>
      </c>
      <c r="D43" s="1">
        <v>308.52164105738967</v>
      </c>
      <c r="E43" s="1">
        <f t="shared" si="4"/>
        <v>107666.14860740233</v>
      </c>
      <c r="F43" s="3">
        <f t="shared" si="0"/>
        <v>1.0955029805762306</v>
      </c>
      <c r="H43" s="3">
        <f t="shared" si="1"/>
        <v>9.5502980576230634E-2</v>
      </c>
      <c r="I43" s="3">
        <f t="shared" si="5"/>
        <v>0.10042644306250029</v>
      </c>
      <c r="K43" s="1">
        <f t="shared" si="6"/>
        <v>307.93795114067325</v>
      </c>
      <c r="L43" s="1">
        <f t="shared" si="2"/>
        <v>108150.02702043127</v>
      </c>
    </row>
    <row r="44" spans="1:12" x14ac:dyDescent="0.25">
      <c r="A44" s="2">
        <v>41</v>
      </c>
      <c r="B44" s="1">
        <v>230.06414678375748</v>
      </c>
      <c r="C44" s="1">
        <f t="shared" si="3"/>
        <v>98510.169738801706</v>
      </c>
      <c r="D44" s="1">
        <v>301.4372199659461</v>
      </c>
      <c r="E44" s="1">
        <f t="shared" si="4"/>
        <v>107967.58582736827</v>
      </c>
      <c r="F44" s="3">
        <f t="shared" si="0"/>
        <v>1.09600446444913</v>
      </c>
      <c r="H44" s="3">
        <f t="shared" si="1"/>
        <v>9.6004464449130023E-2</v>
      </c>
      <c r="I44" s="3">
        <f t="shared" si="5"/>
        <v>0.10101165798089209</v>
      </c>
      <c r="K44" s="1">
        <f t="shared" si="6"/>
        <v>310.81829166591342</v>
      </c>
      <c r="L44" s="1">
        <f t="shared" si="2"/>
        <v>108460.84531209718</v>
      </c>
    </row>
    <row r="45" spans="1:12" x14ac:dyDescent="0.25">
      <c r="A45" s="2">
        <v>42</v>
      </c>
      <c r="B45" s="1">
        <v>214.98509198164743</v>
      </c>
      <c r="C45" s="1">
        <f t="shared" si="3"/>
        <v>98725.154830783358</v>
      </c>
      <c r="D45" s="1">
        <v>291.76737117313621</v>
      </c>
      <c r="E45" s="1">
        <f t="shared" si="4"/>
        <v>108259.3531985414</v>
      </c>
      <c r="F45" s="3">
        <f t="shared" si="0"/>
        <v>1.0965731417094238</v>
      </c>
      <c r="H45" s="3">
        <f t="shared" si="1"/>
        <v>9.6573141709423771E-2</v>
      </c>
      <c r="I45" s="3">
        <f t="shared" si="5"/>
        <v>0.10158276995331582</v>
      </c>
      <c r="K45" s="1">
        <f t="shared" si="6"/>
        <v>293.08421046713192</v>
      </c>
      <c r="L45" s="1">
        <f t="shared" si="2"/>
        <v>108753.92952256431</v>
      </c>
    </row>
    <row r="46" spans="1:12" x14ac:dyDescent="0.25">
      <c r="A46" s="2">
        <v>43</v>
      </c>
      <c r="B46" s="1">
        <v>182.675010060207</v>
      </c>
      <c r="C46" s="1">
        <f t="shared" si="3"/>
        <v>98907.829840843566</v>
      </c>
      <c r="D46" s="1">
        <v>267.21094109384302</v>
      </c>
      <c r="E46" s="1">
        <f t="shared" si="4"/>
        <v>108526.56413963524</v>
      </c>
      <c r="F46" s="3">
        <f t="shared" si="0"/>
        <v>1.0972494727087791</v>
      </c>
      <c r="H46" s="3">
        <f t="shared" si="1"/>
        <v>9.724947270877915E-2</v>
      </c>
      <c r="I46" s="3">
        <f t="shared" si="5"/>
        <v>0.10214044274193743</v>
      </c>
      <c r="K46" s="1">
        <f t="shared" si="6"/>
        <v>256.38984886722756</v>
      </c>
      <c r="L46" s="1">
        <f t="shared" si="2"/>
        <v>109010.31937143154</v>
      </c>
    </row>
    <row r="47" spans="1:12" x14ac:dyDescent="0.25">
      <c r="A47" s="2">
        <v>44</v>
      </c>
      <c r="B47" s="1">
        <v>155.57183780197687</v>
      </c>
      <c r="C47" s="1">
        <f t="shared" si="3"/>
        <v>99063.401678645547</v>
      </c>
      <c r="D47" s="1">
        <v>247.26892081941148</v>
      </c>
      <c r="E47" s="1">
        <f t="shared" si="4"/>
        <v>108773.83306045465</v>
      </c>
      <c r="F47" s="3">
        <f t="shared" si="0"/>
        <v>1.0980223898762234</v>
      </c>
      <c r="H47" s="3">
        <f t="shared" si="1"/>
        <v>9.8022389876223359E-2</v>
      </c>
      <c r="I47" s="3">
        <f t="shared" si="5"/>
        <v>0.10268529432386278</v>
      </c>
      <c r="K47" s="1">
        <f t="shared" si="6"/>
        <v>225.43686530875857</v>
      </c>
      <c r="L47" s="1">
        <f t="shared" si="2"/>
        <v>109235.7562367403</v>
      </c>
    </row>
    <row r="48" spans="1:12" x14ac:dyDescent="0.25">
      <c r="A48" s="2">
        <v>45</v>
      </c>
      <c r="B48" s="1">
        <v>150.44574158052004</v>
      </c>
      <c r="C48" s="1">
        <f t="shared" si="3"/>
        <v>99213.84742022607</v>
      </c>
      <c r="D48" s="1">
        <v>241.11911757207105</v>
      </c>
      <c r="E48" s="1">
        <f t="shared" si="4"/>
        <v>109014.95217802672</v>
      </c>
      <c r="F48" s="3">
        <f t="shared" si="0"/>
        <v>1.0987876693894099</v>
      </c>
      <c r="H48" s="3">
        <f t="shared" si="1"/>
        <v>9.878766938940986E-2</v>
      </c>
      <c r="I48" s="3">
        <f t="shared" si="5"/>
        <v>0.10321790100755657</v>
      </c>
      <c r="K48" s="1">
        <f t="shared" si="6"/>
        <v>218.7362650854775</v>
      </c>
      <c r="L48" s="1">
        <f t="shared" si="2"/>
        <v>109454.49250182578</v>
      </c>
    </row>
    <row r="49" spans="1:12" x14ac:dyDescent="0.25">
      <c r="A49" s="2">
        <v>46</v>
      </c>
      <c r="B49" s="1">
        <v>155.21295091042512</v>
      </c>
      <c r="C49" s="1">
        <f t="shared" si="3"/>
        <v>99369.060371136497</v>
      </c>
      <c r="D49" s="1">
        <v>247.20638230469686</v>
      </c>
      <c r="E49" s="1">
        <f t="shared" si="4"/>
        <v>109262.15856033142</v>
      </c>
      <c r="F49" s="3">
        <f t="shared" si="0"/>
        <v>1.0995591399601132</v>
      </c>
      <c r="H49" s="3">
        <f t="shared" si="1"/>
        <v>9.955913996011323E-2</v>
      </c>
      <c r="I49" s="3">
        <f t="shared" si="5"/>
        <v>0.10373880109679155</v>
      </c>
      <c r="K49" s="1">
        <f t="shared" si="6"/>
        <v>222.99505832711293</v>
      </c>
      <c r="L49" s="1">
        <f t="shared" si="2"/>
        <v>109677.48756015289</v>
      </c>
    </row>
    <row r="50" spans="1:12" x14ac:dyDescent="0.25">
      <c r="A50" s="2">
        <v>47</v>
      </c>
      <c r="B50" s="1">
        <v>150.16686792285347</v>
      </c>
      <c r="C50" s="1">
        <f t="shared" si="3"/>
        <v>99519.227239059357</v>
      </c>
      <c r="D50" s="1">
        <v>237.31256850159002</v>
      </c>
      <c r="E50" s="1">
        <f t="shared" si="4"/>
        <v>109499.471128833</v>
      </c>
      <c r="F50" s="3">
        <f t="shared" si="0"/>
        <v>1.1002845798410359</v>
      </c>
      <c r="H50" s="3">
        <f t="shared" si="1"/>
        <v>0.10028457984103589</v>
      </c>
      <c r="I50" s="3">
        <f t="shared" si="5"/>
        <v>0.10424849816052838</v>
      </c>
      <c r="K50" s="1">
        <f t="shared" si="6"/>
        <v>216.46965667474433</v>
      </c>
      <c r="L50" s="1">
        <f t="shared" si="2"/>
        <v>109893.95721682764</v>
      </c>
    </row>
    <row r="51" spans="1:12" x14ac:dyDescent="0.25">
      <c r="A51" s="2">
        <v>48</v>
      </c>
      <c r="B51" s="1">
        <v>153.87369904837934</v>
      </c>
      <c r="C51" s="1">
        <f t="shared" si="3"/>
        <v>99673.100938107731</v>
      </c>
      <c r="D51" s="1">
        <v>215.8439745388099</v>
      </c>
      <c r="E51" s="1">
        <f t="shared" si="4"/>
        <v>109715.31510337182</v>
      </c>
      <c r="F51" s="3">
        <f t="shared" si="0"/>
        <v>1.100751497352328</v>
      </c>
      <c r="H51" s="3">
        <f t="shared" si="1"/>
        <v>0.10075149735232802</v>
      </c>
      <c r="I51" s="3">
        <f t="shared" si="5"/>
        <v>0.10474746395851701</v>
      </c>
      <c r="K51" s="1">
        <f t="shared" si="6"/>
        <v>219.64826942817308</v>
      </c>
      <c r="L51" s="1">
        <f t="shared" si="2"/>
        <v>110113.60548625581</v>
      </c>
    </row>
    <row r="52" spans="1:12" x14ac:dyDescent="0.25">
      <c r="A52" s="2">
        <v>49</v>
      </c>
      <c r="B52" s="1">
        <v>12.046998777715405</v>
      </c>
      <c r="C52" s="1">
        <f t="shared" si="3"/>
        <v>99685.147936885449</v>
      </c>
      <c r="D52" s="1">
        <v>162.25104895833198</v>
      </c>
      <c r="E52" s="1">
        <f t="shared" si="4"/>
        <v>109877.56615233015</v>
      </c>
      <c r="F52" s="3">
        <f t="shared" si="0"/>
        <v>1.1022461061290487</v>
      </c>
      <c r="H52" s="3">
        <f t="shared" si="1"/>
        <v>0.10224610612904872</v>
      </c>
      <c r="I52" s="3">
        <f t="shared" si="5"/>
        <v>0.10523614106522185</v>
      </c>
      <c r="K52" s="1">
        <f t="shared" si="6"/>
        <v>62.022741023218259</v>
      </c>
      <c r="L52" s="1">
        <f t="shared" si="2"/>
        <v>110175.62822727903</v>
      </c>
    </row>
    <row r="53" spans="1:12" x14ac:dyDescent="0.25">
      <c r="A53" s="2">
        <v>50</v>
      </c>
      <c r="B53" s="1">
        <v>10.865914066930518</v>
      </c>
      <c r="C53" s="1">
        <f t="shared" si="3"/>
        <v>99696.013850952382</v>
      </c>
      <c r="D53" s="1">
        <v>103.87244751857692</v>
      </c>
      <c r="E53" s="1">
        <f t="shared" si="4"/>
        <v>109981.43859984873</v>
      </c>
      <c r="F53" s="3">
        <f t="shared" si="0"/>
        <v>1.1031678635042848</v>
      </c>
      <c r="H53" s="3">
        <f t="shared" si="1"/>
        <v>0.10316786350428475</v>
      </c>
      <c r="I53" s="3">
        <f t="shared" si="5"/>
        <v>0.10571494522864705</v>
      </c>
      <c r="K53" s="1">
        <f t="shared" si="6"/>
        <v>59.744267441215925</v>
      </c>
      <c r="L53" s="1">
        <f t="shared" si="2"/>
        <v>110235.37249472024</v>
      </c>
    </row>
    <row r="54" spans="1:12" x14ac:dyDescent="0.25">
      <c r="A54" s="2">
        <v>51</v>
      </c>
      <c r="B54" s="1">
        <v>12.026219285018209</v>
      </c>
      <c r="C54" s="1">
        <f t="shared" si="3"/>
        <v>99708.040070237403</v>
      </c>
      <c r="D54" s="1">
        <v>96.766278000746183</v>
      </c>
      <c r="E54" s="1">
        <f t="shared" si="4"/>
        <v>110078.20487784948</v>
      </c>
      <c r="F54" s="3">
        <f t="shared" si="0"/>
        <v>1.1040053018824461</v>
      </c>
      <c r="H54" s="3">
        <f t="shared" si="1"/>
        <v>0.10400530188244606</v>
      </c>
      <c r="I54" s="3">
        <f t="shared" si="5"/>
        <v>0.10618426749556652</v>
      </c>
      <c r="K54" s="1">
        <f t="shared" si="6"/>
        <v>60.092773793905508</v>
      </c>
      <c r="L54" s="1">
        <f t="shared" si="2"/>
        <v>110295.46526851415</v>
      </c>
    </row>
    <row r="55" spans="1:12" x14ac:dyDescent="0.25">
      <c r="A55" s="2">
        <v>52</v>
      </c>
      <c r="B55" s="1">
        <v>11.637223543208291</v>
      </c>
      <c r="C55" s="1">
        <f t="shared" si="3"/>
        <v>99719.677293780609</v>
      </c>
      <c r="D55" s="1">
        <v>92.770559848878364</v>
      </c>
      <c r="E55" s="1">
        <f t="shared" si="4"/>
        <v>110170.97543769836</v>
      </c>
      <c r="F55" s="3">
        <f t="shared" si="0"/>
        <v>1.1048067786373552</v>
      </c>
      <c r="H55" s="3">
        <f t="shared" si="1"/>
        <v>0.10480677863735521</v>
      </c>
      <c r="I55" s="3">
        <f t="shared" si="5"/>
        <v>0.10664447613037982</v>
      </c>
      <c r="K55" s="1">
        <f t="shared" si="6"/>
        <v>58.764770152221899</v>
      </c>
      <c r="L55" s="1">
        <f t="shared" si="2"/>
        <v>110354.23003866637</v>
      </c>
    </row>
    <row r="56" spans="1:12" x14ac:dyDescent="0.25">
      <c r="A56" s="2">
        <v>53</v>
      </c>
      <c r="B56" s="1">
        <v>12.021223020450998</v>
      </c>
      <c r="C56" s="1">
        <f t="shared" si="3"/>
        <v>99731.698516801058</v>
      </c>
      <c r="D56" s="1">
        <v>96.554666796904101</v>
      </c>
      <c r="E56" s="1">
        <f t="shared" si="4"/>
        <v>110267.53010449526</v>
      </c>
      <c r="F56" s="3">
        <f t="shared" si="0"/>
        <v>1.1056417542705272</v>
      </c>
      <c r="H56" s="3">
        <f t="shared" si="1"/>
        <v>0.10564175427052724</v>
      </c>
      <c r="I56" s="3">
        <f t="shared" si="5"/>
        <v>0.10709591835118529</v>
      </c>
      <c r="K56" s="1">
        <f t="shared" si="6"/>
        <v>58.326319515035721</v>
      </c>
      <c r="L56" s="1">
        <f t="shared" si="2"/>
        <v>110412.55635818141</v>
      </c>
    </row>
    <row r="57" spans="1:12" x14ac:dyDescent="0.25">
      <c r="A57" s="2">
        <v>54</v>
      </c>
      <c r="B57" s="1">
        <v>11.633414667364427</v>
      </c>
      <c r="C57" s="1">
        <f t="shared" si="3"/>
        <v>99743.331931468419</v>
      </c>
      <c r="D57" s="1">
        <v>94.409325975453172</v>
      </c>
      <c r="E57" s="1">
        <f t="shared" si="4"/>
        <v>110361.93943047072</v>
      </c>
      <c r="F57" s="3">
        <f t="shared" si="0"/>
        <v>1.1064593220757668</v>
      </c>
      <c r="H57" s="3">
        <f t="shared" si="1"/>
        <v>0.1064593220757668</v>
      </c>
      <c r="I57" s="3">
        <f t="shared" si="5"/>
        <v>0.1075389219035733</v>
      </c>
      <c r="K57" s="1">
        <f t="shared" si="6"/>
        <v>57.065956267397269</v>
      </c>
      <c r="L57" s="1">
        <f t="shared" si="2"/>
        <v>110469.6223144488</v>
      </c>
    </row>
    <row r="58" spans="1:12" x14ac:dyDescent="0.25">
      <c r="A58" s="2">
        <v>55</v>
      </c>
      <c r="B58" s="1">
        <v>12.021195156276573</v>
      </c>
      <c r="C58" s="1">
        <f t="shared" si="3"/>
        <v>99755.353126624701</v>
      </c>
      <c r="D58" s="1">
        <v>97.535643243270769</v>
      </c>
      <c r="E58" s="1">
        <f t="shared" si="4"/>
        <v>110459.475073714</v>
      </c>
      <c r="F58" s="3">
        <f t="shared" si="0"/>
        <v>1.1073037347028585</v>
      </c>
      <c r="H58" s="3">
        <f t="shared" si="1"/>
        <v>0.10730373470285848</v>
      </c>
      <c r="I58" s="3">
        <f t="shared" si="5"/>
        <v>0.10797379649000956</v>
      </c>
      <c r="K58" s="1">
        <f t="shared" si="6"/>
        <v>56.695009459115681</v>
      </c>
      <c r="L58" s="1">
        <f t="shared" si="2"/>
        <v>110526.31732390792</v>
      </c>
    </row>
    <row r="59" spans="1:12" x14ac:dyDescent="0.25">
      <c r="A59" s="2">
        <v>56</v>
      </c>
      <c r="B59" s="1">
        <v>12.021195156276573</v>
      </c>
      <c r="C59" s="1">
        <f t="shared" si="3"/>
        <v>99767.374321780982</v>
      </c>
      <c r="D59" s="1">
        <v>99.1133937210558</v>
      </c>
      <c r="E59" s="1">
        <f t="shared" si="4"/>
        <v>110558.58846743505</v>
      </c>
      <c r="F59" s="3">
        <f t="shared" si="0"/>
        <v>1.1081637581324835</v>
      </c>
      <c r="H59" s="3">
        <f t="shared" si="1"/>
        <v>0.10816375813248347</v>
      </c>
      <c r="I59" s="3">
        <f t="shared" si="5"/>
        <v>0.10840083507042304</v>
      </c>
      <c r="K59" s="1">
        <f t="shared" si="6"/>
        <v>55.923687137605157</v>
      </c>
      <c r="L59" s="1">
        <f t="shared" si="2"/>
        <v>110582.24101104552</v>
      </c>
    </row>
    <row r="60" spans="1:12" x14ac:dyDescent="0.25">
      <c r="A60" s="2">
        <v>57</v>
      </c>
      <c r="B60" s="1">
        <v>11.633414667364427</v>
      </c>
      <c r="C60" s="1">
        <f t="shared" si="3"/>
        <v>99779.007736448344</v>
      </c>
      <c r="D60" s="1">
        <v>94.845941076177027</v>
      </c>
      <c r="E60" s="1">
        <f t="shared" si="4"/>
        <v>110653.43440851122</v>
      </c>
      <c r="F60" s="3">
        <f t="shared" si="0"/>
        <v>1.1089851153940726</v>
      </c>
      <c r="H60" s="3">
        <f t="shared" si="1"/>
        <v>0.10898511539407263</v>
      </c>
      <c r="I60" s="3">
        <f t="shared" si="5"/>
        <v>0.10882031504767883</v>
      </c>
      <c r="K60" s="1">
        <f t="shared" si="6"/>
        <v>54.749782427898026</v>
      </c>
      <c r="L60" s="1">
        <f t="shared" si="2"/>
        <v>110636.99079347342</v>
      </c>
    </row>
    <row r="61" spans="1:12" x14ac:dyDescent="0.25">
      <c r="A61" s="2">
        <v>58</v>
      </c>
      <c r="B61" s="1">
        <v>12.021195156276573</v>
      </c>
      <c r="C61" s="1">
        <f t="shared" si="3"/>
        <v>99791.028931604626</v>
      </c>
      <c r="D61" s="1">
        <v>99.03263444445389</v>
      </c>
      <c r="E61" s="1">
        <f t="shared" si="4"/>
        <v>110752.46704295567</v>
      </c>
      <c r="F61" s="3">
        <f t="shared" si="0"/>
        <v>1.1098439231332493</v>
      </c>
      <c r="H61" s="3">
        <f t="shared" si="1"/>
        <v>0.10984392313324931</v>
      </c>
      <c r="I61" s="3">
        <f t="shared" si="5"/>
        <v>0.10923249934995012</v>
      </c>
      <c r="K61" s="1">
        <f t="shared" si="6"/>
        <v>54.461641033558408</v>
      </c>
      <c r="L61" s="1">
        <f t="shared" si="2"/>
        <v>110691.45243450698</v>
      </c>
    </row>
    <row r="62" spans="1:12" x14ac:dyDescent="0.25">
      <c r="A62" s="2">
        <v>59</v>
      </c>
      <c r="B62" s="1">
        <v>11.633414667364427</v>
      </c>
      <c r="C62" s="1">
        <f t="shared" si="3"/>
        <v>99802.662346271987</v>
      </c>
      <c r="D62" s="1">
        <v>101.15637088067101</v>
      </c>
      <c r="E62" s="1">
        <f t="shared" si="4"/>
        <v>110853.62341383634</v>
      </c>
      <c r="F62" s="3">
        <f t="shared" si="0"/>
        <v>1.1107281189475919</v>
      </c>
      <c r="H62" s="3">
        <f t="shared" si="1"/>
        <v>0.11072811894759194</v>
      </c>
      <c r="I62" s="3">
        <f t="shared" si="5"/>
        <v>0.10963763742056555</v>
      </c>
      <c r="K62" s="1">
        <f t="shared" si="6"/>
        <v>53.338019692717353</v>
      </c>
      <c r="L62" s="1">
        <f t="shared" si="2"/>
        <v>110744.7904541997</v>
      </c>
    </row>
    <row r="63" spans="1:12" x14ac:dyDescent="0.25">
      <c r="A63" s="2">
        <v>60</v>
      </c>
      <c r="B63" s="1">
        <v>12.021195156276573</v>
      </c>
      <c r="C63" s="1">
        <f t="shared" si="3"/>
        <v>99814.683541428269</v>
      </c>
      <c r="D63" s="1">
        <v>103.28116859411581</v>
      </c>
      <c r="E63" s="1">
        <f t="shared" si="4"/>
        <v>110956.90458243045</v>
      </c>
      <c r="F63" s="3">
        <f t="shared" si="0"/>
        <v>1.1116290774631128</v>
      </c>
      <c r="H63" s="3">
        <f t="shared" si="1"/>
        <v>0.11162907746311279</v>
      </c>
      <c r="I63" s="3">
        <f t="shared" si="5"/>
        <v>0.11003596612466378</v>
      </c>
      <c r="K63" s="1">
        <f t="shared" si="6"/>
        <v>53.098224137196667</v>
      </c>
      <c r="L63" s="1">
        <f t="shared" si="2"/>
        <v>110797.88867833689</v>
      </c>
    </row>
    <row r="64" spans="1:12" x14ac:dyDescent="0.25">
      <c r="A64" s="2">
        <v>61</v>
      </c>
      <c r="B64" s="1">
        <v>12.021195156276573</v>
      </c>
      <c r="C64" s="1">
        <f t="shared" si="3"/>
        <v>99826.70473658455</v>
      </c>
      <c r="D64" s="1">
        <v>47.335966752994636</v>
      </c>
      <c r="E64" s="1">
        <f t="shared" si="4"/>
        <v>111004.24054918344</v>
      </c>
      <c r="F64" s="3">
        <f t="shared" si="0"/>
        <v>1.1119693957853598</v>
      </c>
      <c r="H64" s="3">
        <f t="shared" si="1"/>
        <v>0.1119693957853598</v>
      </c>
      <c r="I64" s="3">
        <f t="shared" si="5"/>
        <v>0.11042771058090747</v>
      </c>
      <c r="K64" s="1">
        <f t="shared" si="6"/>
        <v>52.450517144927289</v>
      </c>
      <c r="L64" s="1">
        <f t="shared" si="2"/>
        <v>110850.33919548182</v>
      </c>
    </row>
    <row r="65" spans="1:12" x14ac:dyDescent="0.25">
      <c r="A65" s="2">
        <v>62</v>
      </c>
      <c r="B65" s="1">
        <v>10.857853689540132</v>
      </c>
      <c r="C65" s="1">
        <f t="shared" si="3"/>
        <v>99837.562590274087</v>
      </c>
      <c r="D65" s="1">
        <v>43.862137193094931</v>
      </c>
      <c r="E65" s="1">
        <f t="shared" si="4"/>
        <v>111048.10268637653</v>
      </c>
      <c r="F65" s="3">
        <f t="shared" si="0"/>
        <v>1.1122877983521058</v>
      </c>
      <c r="H65" s="3">
        <f t="shared" si="1"/>
        <v>0.11228779835210578</v>
      </c>
      <c r="I65" s="3">
        <f t="shared" si="5"/>
        <v>0.11081308492556867</v>
      </c>
      <c r="K65" s="1">
        <f t="shared" si="6"/>
        <v>50.531696870079031</v>
      </c>
      <c r="L65" s="1">
        <f t="shared" si="2"/>
        <v>110900.8708923519</v>
      </c>
    </row>
    <row r="66" spans="1:12" x14ac:dyDescent="0.25">
      <c r="A66" s="2">
        <v>63</v>
      </c>
      <c r="B66" s="1">
        <v>12.021195156276573</v>
      </c>
      <c r="C66" s="1">
        <f t="shared" si="3"/>
        <v>99849.583785430368</v>
      </c>
      <c r="D66" s="1">
        <v>47.511209413889191</v>
      </c>
      <c r="E66" s="1">
        <f t="shared" si="4"/>
        <v>111095.61389579042</v>
      </c>
      <c r="F66" s="3">
        <f t="shared" si="0"/>
        <v>1.1126297144565667</v>
      </c>
      <c r="H66" s="3">
        <f t="shared" si="1"/>
        <v>0.11262971445656667</v>
      </c>
      <c r="I66" s="3">
        <f t="shared" si="5"/>
        <v>0.11119229301547931</v>
      </c>
      <c r="K66" s="1">
        <f t="shared" si="6"/>
        <v>51.217070821701782</v>
      </c>
      <c r="L66" s="1">
        <f t="shared" si="2"/>
        <v>110952.0879631736</v>
      </c>
    </row>
    <row r="67" spans="1:12" x14ac:dyDescent="0.25">
      <c r="A67" s="2">
        <v>64</v>
      </c>
      <c r="B67" s="1">
        <v>11.633541440539446</v>
      </c>
      <c r="C67" s="1">
        <f t="shared" si="3"/>
        <v>99861.217326870901</v>
      </c>
      <c r="D67" s="1">
        <v>48.027177933601429</v>
      </c>
      <c r="E67" s="1">
        <f t="shared" si="4"/>
        <v>111143.64107372402</v>
      </c>
      <c r="F67" s="3">
        <f t="shared" si="0"/>
        <v>1.112981035569824</v>
      </c>
      <c r="H67" s="3">
        <f t="shared" si="1"/>
        <v>0.11298103556982397</v>
      </c>
      <c r="I67" s="3">
        <f t="shared" si="5"/>
        <v>0.11156552907562421</v>
      </c>
      <c r="K67" s="1">
        <f t="shared" si="6"/>
        <v>50.198908905527787</v>
      </c>
      <c r="L67" s="1">
        <f t="shared" si="2"/>
        <v>111002.28687207913</v>
      </c>
    </row>
    <row r="68" spans="1:12" x14ac:dyDescent="0.25">
      <c r="A68" s="2">
        <v>65</v>
      </c>
      <c r="B68" s="1">
        <v>12.022320268204856</v>
      </c>
      <c r="C68" s="1">
        <f t="shared" si="3"/>
        <v>99873.239647139111</v>
      </c>
      <c r="D68" s="1">
        <v>49.90013922617797</v>
      </c>
      <c r="E68" s="1">
        <f t="shared" si="4"/>
        <v>111193.54121295019</v>
      </c>
      <c r="F68" s="3">
        <f t="shared" si="0"/>
        <v>1.113346694327797</v>
      </c>
      <c r="H68" s="3">
        <f t="shared" si="1"/>
        <v>0.11334669432779698</v>
      </c>
      <c r="I68" s="3">
        <f t="shared" si="5"/>
        <v>0.11193297829652658</v>
      </c>
      <c r="K68" s="1">
        <f t="shared" si="6"/>
        <v>50.061940886997036</v>
      </c>
      <c r="L68" s="1">
        <f t="shared" si="2"/>
        <v>111052.34881296613</v>
      </c>
    </row>
    <row r="69" spans="1:12" x14ac:dyDescent="0.25">
      <c r="A69" s="2">
        <v>66</v>
      </c>
      <c r="B69" s="1">
        <v>11.634840865583376</v>
      </c>
      <c r="C69" s="1">
        <f t="shared" si="3"/>
        <v>99884.874488004702</v>
      </c>
      <c r="D69" s="1">
        <v>48.71943263218602</v>
      </c>
      <c r="E69" s="1">
        <f t="shared" si="4"/>
        <v>111242.26064558238</v>
      </c>
      <c r="F69" s="3">
        <f t="shared" ref="F69:F87" si="7">E69/C69</f>
        <v>1.1137047647683795</v>
      </c>
      <c r="H69" s="3">
        <f t="shared" ref="H69:H87" si="8">F69-1</f>
        <v>0.11370476476837954</v>
      </c>
      <c r="I69" s="3">
        <f t="shared" si="5"/>
        <v>0.11229481738602627</v>
      </c>
      <c r="K69" s="1">
        <f t="shared" si="6"/>
        <v>49.079415295214858</v>
      </c>
      <c r="L69" s="1">
        <f t="shared" ref="L69:L87" si="9">C69*(I69+1)</f>
        <v>111101.42822826134</v>
      </c>
    </row>
    <row r="70" spans="1:12" x14ac:dyDescent="0.25">
      <c r="A70" s="2">
        <v>67</v>
      </c>
      <c r="B70" s="1">
        <v>12.022668894436155</v>
      </c>
      <c r="C70" s="1">
        <f t="shared" ref="C70:C87" si="10">B70+C69</f>
        <v>99896.89715689914</v>
      </c>
      <c r="D70" s="1">
        <v>49.554302553541937</v>
      </c>
      <c r="E70" s="1">
        <f t="shared" ref="E70:E87" si="11">D70+E69</f>
        <v>111291.81494813593</v>
      </c>
      <c r="F70" s="3">
        <f t="shared" si="7"/>
        <v>1.1140667840097156</v>
      </c>
      <c r="H70" s="3">
        <f t="shared" si="8"/>
        <v>0.11406678400971559</v>
      </c>
      <c r="I70" s="3">
        <f t="shared" ref="I70:I87" si="12">0.0237* LN(A70)+0.013</f>
        <v>0.11265121507956588</v>
      </c>
      <c r="K70" s="1">
        <f t="shared" ref="K70:K87" si="13">L70-L69</f>
        <v>48.975776040912024</v>
      </c>
      <c r="L70" s="1">
        <f t="shared" si="9"/>
        <v>111150.40400430225</v>
      </c>
    </row>
    <row r="71" spans="1:12" x14ac:dyDescent="0.25">
      <c r="A71" s="2">
        <v>68</v>
      </c>
      <c r="B71" s="1">
        <v>12.022668894436155</v>
      </c>
      <c r="C71" s="1">
        <f t="shared" si="10"/>
        <v>99908.919825793579</v>
      </c>
      <c r="D71" s="1">
        <v>49.716778688634122</v>
      </c>
      <c r="E71" s="1">
        <f t="shared" si="11"/>
        <v>111341.53172682456</v>
      </c>
      <c r="F71" s="3">
        <f t="shared" si="7"/>
        <v>1.1144303423654813</v>
      </c>
      <c r="H71" s="3">
        <f t="shared" si="8"/>
        <v>0.11443034236548133</v>
      </c>
      <c r="I71" s="3">
        <f t="shared" si="12"/>
        <v>0.11300233261267373</v>
      </c>
      <c r="K71" s="1">
        <f t="shared" si="13"/>
        <v>48.45681061859068</v>
      </c>
      <c r="L71" s="1">
        <f t="shared" si="9"/>
        <v>111198.86081492084</v>
      </c>
    </row>
    <row r="72" spans="1:12" x14ac:dyDescent="0.25">
      <c r="A72" s="2">
        <v>69</v>
      </c>
      <c r="B72" s="1">
        <v>11.634840865583376</v>
      </c>
      <c r="C72" s="1">
        <f t="shared" si="10"/>
        <v>99920.554666659169</v>
      </c>
      <c r="D72" s="1">
        <v>43.469082682304631</v>
      </c>
      <c r="E72" s="1">
        <f t="shared" si="11"/>
        <v>111385.00080950686</v>
      </c>
      <c r="F72" s="3">
        <f t="shared" si="7"/>
        <v>1.1147356135190978</v>
      </c>
      <c r="H72" s="3">
        <f t="shared" si="8"/>
        <v>0.11473561351909778</v>
      </c>
      <c r="I72" s="3">
        <f t="shared" si="12"/>
        <v>0.11334832415895504</v>
      </c>
      <c r="K72" s="1">
        <f t="shared" si="13"/>
        <v>47.52127223739808</v>
      </c>
      <c r="L72" s="1">
        <f t="shared" si="9"/>
        <v>111246.38208715824</v>
      </c>
    </row>
    <row r="73" spans="1:12" x14ac:dyDescent="0.25">
      <c r="A73" s="2">
        <v>70</v>
      </c>
      <c r="B73" s="1">
        <v>12.022668894436155</v>
      </c>
      <c r="C73" s="1">
        <f t="shared" si="10"/>
        <v>99932.577335553608</v>
      </c>
      <c r="D73" s="1">
        <v>40.874223911336671</v>
      </c>
      <c r="E73" s="1">
        <f t="shared" si="11"/>
        <v>111425.8750334182</v>
      </c>
      <c r="F73" s="3">
        <f t="shared" si="7"/>
        <v>1.115010520135715</v>
      </c>
      <c r="H73" s="3">
        <f t="shared" si="8"/>
        <v>0.115010520135715</v>
      </c>
      <c r="I73" s="3">
        <f t="shared" si="12"/>
        <v>0.11368933723656981</v>
      </c>
      <c r="K73" s="1">
        <f t="shared" si="13"/>
        <v>47.463734016695525</v>
      </c>
      <c r="L73" s="1">
        <f t="shared" si="9"/>
        <v>111293.84582117494</v>
      </c>
    </row>
    <row r="74" spans="1:12" x14ac:dyDescent="0.25">
      <c r="A74" s="2">
        <v>71</v>
      </c>
      <c r="B74" s="1">
        <v>11.634840865583376</v>
      </c>
      <c r="C74" s="1">
        <f t="shared" si="10"/>
        <v>99944.212176419198</v>
      </c>
      <c r="D74" s="1">
        <v>39.675229511927647</v>
      </c>
      <c r="E74" s="1">
        <f t="shared" si="11"/>
        <v>111465.55026293012</v>
      </c>
      <c r="F74" s="3">
        <f t="shared" si="7"/>
        <v>1.1152776917804277</v>
      </c>
      <c r="H74" s="3">
        <f t="shared" si="8"/>
        <v>0.11527769178042768</v>
      </c>
      <c r="I74" s="3">
        <f t="shared" si="12"/>
        <v>0.11402551308587917</v>
      </c>
      <c r="K74" s="1">
        <f t="shared" si="13"/>
        <v>46.556428624433465</v>
      </c>
      <c r="L74" s="1">
        <f t="shared" si="9"/>
        <v>111340.40224979937</v>
      </c>
    </row>
    <row r="75" spans="1:12" x14ac:dyDescent="0.25">
      <c r="A75" s="2">
        <v>72</v>
      </c>
      <c r="B75" s="1">
        <v>12.022668894436155</v>
      </c>
      <c r="C75" s="1">
        <f t="shared" si="10"/>
        <v>99956.234845313636</v>
      </c>
      <c r="D75" s="1">
        <v>41.056810254137346</v>
      </c>
      <c r="E75" s="1">
        <f t="shared" si="11"/>
        <v>111506.60707318426</v>
      </c>
      <c r="F75" s="3">
        <f t="shared" si="7"/>
        <v>1.1155542947945698</v>
      </c>
      <c r="H75" s="3">
        <f t="shared" si="8"/>
        <v>0.1155542947945698</v>
      </c>
      <c r="I75" s="3">
        <f t="shared" si="12"/>
        <v>0.11435698702068051</v>
      </c>
      <c r="K75" s="1">
        <f t="shared" si="13"/>
        <v>46.526446355885128</v>
      </c>
      <c r="L75" s="1">
        <f t="shared" si="9"/>
        <v>111386.92869615526</v>
      </c>
    </row>
    <row r="76" spans="1:12" x14ac:dyDescent="0.25">
      <c r="A76" s="2">
        <v>73</v>
      </c>
      <c r="B76" s="1">
        <v>6.8213872540564946</v>
      </c>
      <c r="C76" s="1">
        <f t="shared" si="10"/>
        <v>99963.056232567687</v>
      </c>
      <c r="D76" s="1">
        <v>40.598172495309569</v>
      </c>
      <c r="E76" s="1">
        <f t="shared" si="11"/>
        <v>111547.20524567958</v>
      </c>
      <c r="F76" s="3">
        <f t="shared" si="7"/>
        <v>1.1158843021581988</v>
      </c>
      <c r="H76" s="3">
        <f t="shared" si="8"/>
        <v>0.11588430215819878</v>
      </c>
      <c r="I76" s="3">
        <f t="shared" si="12"/>
        <v>0.11468388875521686</v>
      </c>
      <c r="K76" s="1">
        <f t="shared" si="13"/>
        <v>40.279557019704953</v>
      </c>
      <c r="L76" s="1">
        <f t="shared" si="9"/>
        <v>111427.20825317496</v>
      </c>
    </row>
    <row r="77" spans="1:12" x14ac:dyDescent="0.25">
      <c r="A77" s="2">
        <v>74</v>
      </c>
      <c r="B77" s="1">
        <v>6.3812502138541536</v>
      </c>
      <c r="C77" s="1">
        <f t="shared" si="10"/>
        <v>99969.437482781548</v>
      </c>
      <c r="D77" s="1">
        <v>36.325152133897092</v>
      </c>
      <c r="E77" s="1">
        <f t="shared" si="11"/>
        <v>111583.53039781348</v>
      </c>
      <c r="F77" s="3">
        <f t="shared" si="7"/>
        <v>1.1161764355934514</v>
      </c>
      <c r="H77" s="3">
        <f t="shared" si="8"/>
        <v>0.11617643559345137</v>
      </c>
      <c r="I77" s="3">
        <f t="shared" si="12"/>
        <v>0.11500634270893882</v>
      </c>
      <c r="K77" s="1">
        <f t="shared" si="13"/>
        <v>39.348617171184742</v>
      </c>
      <c r="L77" s="1">
        <f t="shared" si="9"/>
        <v>111466.55687034615</v>
      </c>
    </row>
    <row r="78" spans="1:12" x14ac:dyDescent="0.25">
      <c r="A78" s="2">
        <v>75</v>
      </c>
      <c r="B78" s="1">
        <v>0.56086916728573866</v>
      </c>
      <c r="C78" s="1">
        <f t="shared" si="10"/>
        <v>99969.998351948831</v>
      </c>
      <c r="D78" s="1">
        <v>40.054948738425786</v>
      </c>
      <c r="E78" s="1">
        <f t="shared" si="11"/>
        <v>111623.5853465519</v>
      </c>
      <c r="F78" s="3">
        <f t="shared" si="7"/>
        <v>1.116570843120114</v>
      </c>
      <c r="H78" s="3">
        <f t="shared" si="8"/>
        <v>0.11657084312011401</v>
      </c>
      <c r="I78" s="3">
        <f t="shared" si="12"/>
        <v>0.11532446829081054</v>
      </c>
      <c r="K78" s="1">
        <f t="shared" si="13"/>
        <v>32.428386574392789</v>
      </c>
      <c r="L78" s="1">
        <f t="shared" si="9"/>
        <v>111498.98525692054</v>
      </c>
    </row>
    <row r="79" spans="1:12" x14ac:dyDescent="0.25">
      <c r="A79" s="2">
        <v>76</v>
      </c>
      <c r="B79" s="1">
        <v>1.2994250439318643E-3</v>
      </c>
      <c r="C79" s="1">
        <f t="shared" si="10"/>
        <v>99969.999651373873</v>
      </c>
      <c r="D79" s="1">
        <v>10.886551815921559</v>
      </c>
      <c r="E79" s="1">
        <f t="shared" si="11"/>
        <v>111634.47189836782</v>
      </c>
      <c r="F79" s="3">
        <f t="shared" si="7"/>
        <v>1.1166797267947539</v>
      </c>
      <c r="H79" s="3">
        <f t="shared" si="8"/>
        <v>0.11667972679475391</v>
      </c>
      <c r="I79" s="3">
        <f t="shared" si="12"/>
        <v>0.11563838016478604</v>
      </c>
      <c r="K79" s="1">
        <f t="shared" si="13"/>
        <v>31.383219212424592</v>
      </c>
      <c r="L79" s="1">
        <f t="shared" si="9"/>
        <v>111530.36847613296</v>
      </c>
    </row>
    <row r="80" spans="1:12" x14ac:dyDescent="0.25">
      <c r="A80" s="2">
        <v>77</v>
      </c>
      <c r="B80" s="1">
        <v>3.4862623129879283E-4</v>
      </c>
      <c r="C80" s="1">
        <f t="shared" si="10"/>
        <v>99970.000000000102</v>
      </c>
      <c r="D80" s="1">
        <v>11.251928304169812</v>
      </c>
      <c r="E80" s="1">
        <f t="shared" si="11"/>
        <v>111645.72382667199</v>
      </c>
      <c r="F80" s="3">
        <f t="shared" si="7"/>
        <v>1.1167922759495037</v>
      </c>
      <c r="H80" s="3">
        <f t="shared" si="8"/>
        <v>0.1167922759495037</v>
      </c>
      <c r="I80" s="3">
        <f t="shared" si="12"/>
        <v>0.1159481884979323</v>
      </c>
      <c r="K80" s="1">
        <f t="shared" si="13"/>
        <v>30.971928005441441</v>
      </c>
      <c r="L80" s="1">
        <f t="shared" si="9"/>
        <v>111561.34040413841</v>
      </c>
    </row>
    <row r="81" spans="1:12" x14ac:dyDescent="0.25">
      <c r="A81" s="2">
        <v>78</v>
      </c>
      <c r="B81" s="1">
        <v>0</v>
      </c>
      <c r="C81" s="1">
        <f t="shared" si="10"/>
        <v>99970.000000000102</v>
      </c>
      <c r="D81" s="1">
        <v>10.888625554720107</v>
      </c>
      <c r="E81" s="1">
        <f t="shared" si="11"/>
        <v>111656.61245222672</v>
      </c>
      <c r="F81" s="3">
        <f t="shared" si="7"/>
        <v>1.1169011948807304</v>
      </c>
      <c r="H81" s="3">
        <f t="shared" si="8"/>
        <v>0.11690119488073036</v>
      </c>
      <c r="I81" s="3">
        <f t="shared" si="12"/>
        <v>0.11625399919254331</v>
      </c>
      <c r="K81" s="1">
        <f t="shared" si="13"/>
        <v>30.571895140266861</v>
      </c>
      <c r="L81" s="1">
        <f t="shared" si="9"/>
        <v>111591.91229927867</v>
      </c>
    </row>
    <row r="82" spans="1:12" x14ac:dyDescent="0.25">
      <c r="A82" s="2">
        <v>79</v>
      </c>
      <c r="B82" s="1">
        <v>0</v>
      </c>
      <c r="C82" s="1">
        <f t="shared" si="10"/>
        <v>99970.000000000102</v>
      </c>
      <c r="D82" s="1">
        <v>9.3875477732539743</v>
      </c>
      <c r="E82" s="1">
        <f t="shared" si="11"/>
        <v>111665.99999999997</v>
      </c>
      <c r="F82" s="3">
        <f t="shared" si="7"/>
        <v>1.1169950985295574</v>
      </c>
      <c r="H82" s="3">
        <f t="shared" si="8"/>
        <v>0.11699509852955736</v>
      </c>
      <c r="I82" s="3">
        <f t="shared" si="12"/>
        <v>0.1165559141034684</v>
      </c>
      <c r="K82" s="1">
        <f t="shared" si="13"/>
        <v>30.182433645182755</v>
      </c>
      <c r="L82" s="1">
        <f t="shared" si="9"/>
        <v>111622.09473292386</v>
      </c>
    </row>
    <row r="83" spans="1:12" x14ac:dyDescent="0.25">
      <c r="A83" s="2">
        <v>80</v>
      </c>
      <c r="B83" s="1">
        <v>0</v>
      </c>
      <c r="C83" s="1">
        <f t="shared" si="10"/>
        <v>99970.000000000102</v>
      </c>
      <c r="D83" s="1">
        <v>0</v>
      </c>
      <c r="E83" s="1">
        <f t="shared" si="11"/>
        <v>111665.99999999997</v>
      </c>
      <c r="F83" s="3">
        <f t="shared" si="7"/>
        <v>1.1169950985295574</v>
      </c>
      <c r="H83" s="3">
        <f t="shared" si="8"/>
        <v>0.11699509852955736</v>
      </c>
      <c r="I83" s="3">
        <f t="shared" si="12"/>
        <v>0.11685403124177098</v>
      </c>
      <c r="K83" s="1">
        <f t="shared" si="13"/>
        <v>29.802770316106034</v>
      </c>
      <c r="L83" s="1">
        <f t="shared" si="9"/>
        <v>111651.89750323996</v>
      </c>
    </row>
    <row r="84" spans="1:12" x14ac:dyDescent="0.25">
      <c r="A84" s="2">
        <v>81</v>
      </c>
      <c r="B84" s="1">
        <v>0</v>
      </c>
      <c r="C84" s="1">
        <f t="shared" si="10"/>
        <v>99970.000000000102</v>
      </c>
      <c r="D84" s="1">
        <v>0</v>
      </c>
      <c r="E84" s="1">
        <f t="shared" si="11"/>
        <v>111665.99999999997</v>
      </c>
      <c r="F84" s="3">
        <f t="shared" si="7"/>
        <v>1.1169950985295574</v>
      </c>
      <c r="H84" s="3">
        <f t="shared" si="8"/>
        <v>0.11699509852955736</v>
      </c>
      <c r="I84" s="3">
        <f t="shared" si="12"/>
        <v>0.1171484449657368</v>
      </c>
      <c r="K84" s="1">
        <f t="shared" si="13"/>
        <v>29.432539984860341</v>
      </c>
      <c r="L84" s="1">
        <f t="shared" si="9"/>
        <v>111681.33004322482</v>
      </c>
    </row>
    <row r="85" spans="1:12" x14ac:dyDescent="0.25">
      <c r="A85" s="2">
        <v>82</v>
      </c>
      <c r="B85" s="1">
        <v>0</v>
      </c>
      <c r="C85" s="1">
        <f t="shared" si="10"/>
        <v>99970.000000000102</v>
      </c>
      <c r="D85" s="1">
        <v>0</v>
      </c>
      <c r="E85" s="1">
        <f t="shared" si="11"/>
        <v>111665.99999999997</v>
      </c>
      <c r="F85" s="3">
        <f t="shared" si="7"/>
        <v>1.1169950985295574</v>
      </c>
      <c r="H85" s="3">
        <f t="shared" si="8"/>
        <v>0.11699509852955736</v>
      </c>
      <c r="I85" s="3">
        <f t="shared" si="12"/>
        <v>0.1174392461601628</v>
      </c>
      <c r="K85" s="1">
        <f t="shared" si="13"/>
        <v>29.07139540676144</v>
      </c>
      <c r="L85" s="1">
        <f t="shared" si="9"/>
        <v>111710.40143863158</v>
      </c>
    </row>
    <row r="86" spans="1:12" x14ac:dyDescent="0.25">
      <c r="A86" s="2">
        <v>83</v>
      </c>
      <c r="B86" s="1">
        <v>0</v>
      </c>
      <c r="C86" s="1">
        <f t="shared" si="10"/>
        <v>99970.000000000102</v>
      </c>
      <c r="D86" s="1">
        <v>0</v>
      </c>
      <c r="E86" s="1">
        <f t="shared" si="11"/>
        <v>111665.99999999997</v>
      </c>
      <c r="F86" s="3">
        <f t="shared" si="7"/>
        <v>1.1169950985295574</v>
      </c>
      <c r="H86" s="3">
        <f t="shared" si="8"/>
        <v>0.11699509852955736</v>
      </c>
      <c r="I86" s="3">
        <f t="shared" si="12"/>
        <v>0.11772652240477938</v>
      </c>
      <c r="K86" s="1">
        <f t="shared" si="13"/>
        <v>28.719006174331298</v>
      </c>
      <c r="L86" s="1">
        <f t="shared" si="9"/>
        <v>111739.12044480591</v>
      </c>
    </row>
    <row r="87" spans="1:12" x14ac:dyDescent="0.25">
      <c r="A87" s="2">
        <v>84</v>
      </c>
      <c r="B87" s="1">
        <v>0</v>
      </c>
      <c r="C87" s="1">
        <f t="shared" si="10"/>
        <v>99970.000000000102</v>
      </c>
      <c r="D87" s="1">
        <v>0</v>
      </c>
      <c r="E87" s="1">
        <f t="shared" si="11"/>
        <v>111665.99999999997</v>
      </c>
      <c r="F87" s="3">
        <f t="shared" si="7"/>
        <v>1.1169950985295574</v>
      </c>
      <c r="H87" s="3">
        <f t="shared" si="8"/>
        <v>0.11699509852955736</v>
      </c>
      <c r="I87" s="3">
        <f t="shared" si="12"/>
        <v>0.11801035813258652</v>
      </c>
      <c r="K87" s="1">
        <f t="shared" si="13"/>
        <v>28.375057708864915</v>
      </c>
      <c r="L87" s="1">
        <f t="shared" si="9"/>
        <v>111767.49550251478</v>
      </c>
    </row>
  </sheetData>
  <mergeCells count="10">
    <mergeCell ref="H1:H2"/>
    <mergeCell ref="I1:I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 заполнения</vt:lpstr>
      <vt:lpstr>Оценка (график платежей)</vt:lpstr>
      <vt:lpstr>Оценка (ЗП)</vt:lpstr>
    </vt:vector>
  </TitlesOfParts>
  <Company>Ingosstrakh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Дмитревская Елена Николаевна (ДАР)</dc:creator>
  <cp:lastModifiedBy>Новиков Владимир Викторович</cp:lastModifiedBy>
  <dcterms:created xsi:type="dcterms:W3CDTF">2021-08-19T20:01:20Z</dcterms:created>
  <dcterms:modified xsi:type="dcterms:W3CDTF">2023-01-11T14:50:33Z</dcterms:modified>
</cp:coreProperties>
</file>